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dent Behavior Core UC Davis\Database of normative mouse behavior scores\Files for PDF assembly July 2020\"/>
    </mc:Choice>
  </mc:AlternateContent>
  <xr:revisionPtr revIDLastSave="0" documentId="8_{03F1B5E4-9EC4-4E55-9DA4-0FA7B32024A3}" xr6:coauthVersionLast="45" xr6:coauthVersionMax="45" xr10:uidLastSave="{00000000-0000-0000-0000-000000000000}"/>
  <bookViews>
    <workbookView xWindow="4035" yWindow="3540" windowWidth="21495" windowHeight="11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" l="1"/>
  <c r="H54" i="1"/>
  <c r="I54" i="1"/>
  <c r="G55" i="1"/>
  <c r="H55" i="1"/>
  <c r="I55" i="1"/>
  <c r="F55" i="1"/>
  <c r="F54" i="1"/>
  <c r="G179" i="1" l="1"/>
  <c r="H179" i="1"/>
  <c r="I179" i="1"/>
  <c r="G180" i="1"/>
  <c r="H180" i="1"/>
  <c r="I180" i="1"/>
  <c r="F180" i="1"/>
  <c r="F179" i="1"/>
  <c r="G127" i="1" l="1"/>
  <c r="H127" i="1"/>
  <c r="I127" i="1"/>
  <c r="G128" i="1"/>
  <c r="H128" i="1"/>
  <c r="I128" i="1"/>
  <c r="F128" i="1"/>
  <c r="F127" i="1"/>
  <c r="F114" i="1" l="1"/>
  <c r="G113" i="1"/>
  <c r="H113" i="1"/>
  <c r="I113" i="1"/>
  <c r="G114" i="1"/>
  <c r="H114" i="1"/>
  <c r="I114" i="1"/>
  <c r="F113" i="1"/>
  <c r="G198" i="1" l="1"/>
  <c r="H198" i="1"/>
  <c r="I198" i="1"/>
  <c r="G199" i="1"/>
  <c r="H199" i="1"/>
  <c r="I199" i="1"/>
  <c r="F199" i="1"/>
  <c r="F198" i="1"/>
  <c r="F97" i="1"/>
  <c r="F96" i="1"/>
  <c r="I97" i="1"/>
  <c r="H97" i="1"/>
  <c r="G97" i="1"/>
  <c r="I96" i="1"/>
  <c r="H96" i="1"/>
  <c r="G96" i="1"/>
  <c r="F17" i="1"/>
  <c r="F16" i="1"/>
  <c r="I17" i="1"/>
  <c r="H17" i="1"/>
  <c r="G17" i="1"/>
  <c r="I16" i="1"/>
  <c r="H16" i="1"/>
  <c r="G16" i="1"/>
  <c r="G225" i="1"/>
  <c r="H225" i="1"/>
  <c r="I225" i="1"/>
  <c r="G226" i="1"/>
  <c r="H226" i="1"/>
  <c r="I226" i="1"/>
  <c r="F226" i="1"/>
  <c r="F225" i="1"/>
  <c r="I87" i="1"/>
  <c r="I88" i="1"/>
  <c r="I75" i="1"/>
  <c r="H75" i="1"/>
  <c r="G75" i="1"/>
  <c r="F75" i="1"/>
  <c r="I74" i="1"/>
  <c r="H74" i="1"/>
  <c r="G74" i="1"/>
  <c r="F74" i="1"/>
  <c r="F88" i="1"/>
  <c r="F87" i="1"/>
  <c r="H88" i="1"/>
  <c r="G88" i="1"/>
  <c r="H87" i="1"/>
  <c r="G87" i="1"/>
</calcChain>
</file>

<file path=xl/sharedStrings.xml><?xml version="1.0" encoding="utf-8"?>
<sst xmlns="http://schemas.openxmlformats.org/spreadsheetml/2006/main" count="1126" uniqueCount="75">
  <si>
    <t>Group</t>
  </si>
  <si>
    <t>Sex</t>
  </si>
  <si>
    <t>Time Light Chamber</t>
  </si>
  <si>
    <t>Time Dark Chamber</t>
  </si>
  <si>
    <t>Transitions</t>
  </si>
  <si>
    <t>Time to First Transition</t>
  </si>
  <si>
    <t>WT</t>
  </si>
  <si>
    <t>M</t>
  </si>
  <si>
    <t>Chd8</t>
  </si>
  <si>
    <t>H2KbDb</t>
  </si>
  <si>
    <t>Mecp2e1</t>
  </si>
  <si>
    <t>B6 Saline</t>
  </si>
  <si>
    <t>B1_1</t>
  </si>
  <si>
    <t>B1_2</t>
  </si>
  <si>
    <t>B10_2</t>
  </si>
  <si>
    <t>B11_1</t>
  </si>
  <si>
    <t>B12_3</t>
  </si>
  <si>
    <t>B13_3</t>
  </si>
  <si>
    <t>B3_1</t>
  </si>
  <si>
    <t>B4_4</t>
  </si>
  <si>
    <t>B5_2</t>
  </si>
  <si>
    <t>B6_1</t>
  </si>
  <si>
    <t>B6_3</t>
  </si>
  <si>
    <t>B8_1</t>
  </si>
  <si>
    <t>B9_2</t>
  </si>
  <si>
    <t>Nord 2015</t>
  </si>
  <si>
    <t>McAllister 2016</t>
  </si>
  <si>
    <t>SynDIG4</t>
  </si>
  <si>
    <t>Diaz 2014</t>
  </si>
  <si>
    <t>F</t>
  </si>
  <si>
    <t>Project PI</t>
  </si>
  <si>
    <t>Zarbalis 2017</t>
  </si>
  <si>
    <t>Experimenter</t>
  </si>
  <si>
    <t>C57BL/6J</t>
  </si>
  <si>
    <t>Mean</t>
  </si>
  <si>
    <t>Standard Error</t>
  </si>
  <si>
    <t>Wdfy3</t>
  </si>
  <si>
    <t>LaSalle 2016</t>
  </si>
  <si>
    <t>17-3024</t>
  </si>
  <si>
    <t>17-3025</t>
  </si>
  <si>
    <t>17-3026</t>
  </si>
  <si>
    <t>17-3042</t>
  </si>
  <si>
    <t>17-3043</t>
  </si>
  <si>
    <t>17-3039</t>
  </si>
  <si>
    <t>17-3041</t>
  </si>
  <si>
    <t>17-3005</t>
  </si>
  <si>
    <t>17-3006</t>
  </si>
  <si>
    <t>17-3008</t>
  </si>
  <si>
    <t>17-3292</t>
  </si>
  <si>
    <t>17-3032</t>
  </si>
  <si>
    <t>17-3034</t>
  </si>
  <si>
    <t>17-3037</t>
  </si>
  <si>
    <t>Arid1b</t>
  </si>
  <si>
    <t>C57B/5NJ</t>
  </si>
  <si>
    <t>Silverman 2018</t>
  </si>
  <si>
    <t>Petkova</t>
  </si>
  <si>
    <t>Franzetti, Pride, Silverman, Crawley, 2020</t>
  </si>
  <si>
    <t>PWS</t>
  </si>
  <si>
    <t>Adhikari</t>
  </si>
  <si>
    <t>Silverman 2017</t>
  </si>
  <si>
    <t>Scn1a</t>
  </si>
  <si>
    <t>Nord 2018</t>
  </si>
  <si>
    <t>Mouse</t>
  </si>
  <si>
    <t>Mutation/ treatment</t>
  </si>
  <si>
    <t>Genetic Background</t>
  </si>
  <si>
    <t>Silverman/Crawley</t>
  </si>
  <si>
    <t>Pten</t>
  </si>
  <si>
    <t>Crawley 2014-2015</t>
  </si>
  <si>
    <t>Saline</t>
  </si>
  <si>
    <t>C57BL/6.129</t>
  </si>
  <si>
    <t>C57BL/6J.C57BL/6N</t>
  </si>
  <si>
    <t>C57BL/6N</t>
  </si>
  <si>
    <t>C57BL6/N.C57BL6/J</t>
  </si>
  <si>
    <t>Light↔Dark Transitions, Mouse Behavior Core, MIND Institute IDDRC, University of California, Davis</t>
  </si>
  <si>
    <t>Chenaux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</si>
</sst>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94040"/>
        <bgColor indexed="64"/>
      </patternFill>
    </fill>
    <fill>
      <patternFill patternType="solid">
        <fgColor rgb="FF00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07E3"/>
        <bgColor indexed="64"/>
      </patternFill>
    </fill>
    <fill>
      <patternFill patternType="solid">
        <fgColor rgb="FFF71480"/>
        <bgColor indexed="64"/>
      </patternFill>
    </fill>
    <fill>
      <patternFill patternType="solid">
        <fgColor rgb="FFFF6000"/>
        <bgColor indexed="64"/>
      </patternFill>
    </fill>
    <fill>
      <patternFill patternType="solid">
        <fgColor rgb="FFA00000"/>
        <bgColor indexed="64"/>
      </patternFill>
    </fill>
    <fill>
      <patternFill patternType="solid">
        <fgColor rgb="FF41F0AE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51">
    <xf numFmtId="0" fontId="0" fillId="0" borderId="0" xfId="0"/>
    <xf numFmtId="0" fontId="5" fillId="0" borderId="0" xfId="0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6" fillId="0" borderId="2" xfId="1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6" fillId="0" borderId="5" xfId="1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4" fontId="6" fillId="0" borderId="2" xfId="1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14" fontId="6" fillId="0" borderId="5" xfId="1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2" xfId="3" applyNumberFormat="1" applyFont="1" applyFill="1" applyBorder="1" applyAlignment="1">
      <alignment horizontal="center"/>
    </xf>
    <xf numFmtId="14" fontId="5" fillId="0" borderId="5" xfId="3" applyNumberFormat="1" applyFont="1" applyFill="1" applyBorder="1" applyAlignment="1">
      <alignment horizontal="center"/>
    </xf>
    <xf numFmtId="14" fontId="5" fillId="0" borderId="2" xfId="2" applyNumberFormat="1" applyFont="1" applyFill="1" applyBorder="1" applyAlignment="1">
      <alignment horizontal="center"/>
    </xf>
    <xf numFmtId="14" fontId="5" fillId="0" borderId="5" xfId="2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6" fillId="0" borderId="7" xfId="1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3" borderId="11" xfId="0" applyFont="1" applyFill="1" applyBorder="1"/>
    <xf numFmtId="0" fontId="5" fillId="14" borderId="11" xfId="0" applyFont="1" applyFill="1" applyBorder="1"/>
    <xf numFmtId="2" fontId="6" fillId="0" borderId="5" xfId="1" applyNumberFormat="1" applyFont="1" applyFill="1" applyBorder="1" applyAlignment="1">
      <alignment horizontal="center"/>
    </xf>
    <xf numFmtId="2" fontId="6" fillId="0" borderId="2" xfId="1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6" fillId="0" borderId="4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4">
    <cellStyle name="40% - Accent2" xfId="2" builtinId="35"/>
    <cellStyle name="40% - Accent5" xfId="3" builtinId="4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E7FECE"/>
      <color rgb="FFE8CECE"/>
      <color rgb="FFF5E6C1"/>
      <color rgb="FFCCFFCC"/>
      <color rgb="FFF5E600"/>
      <color rgb="FFEEF0AA"/>
      <color rgb="FFB7DEE8"/>
      <color rgb="FFC6DCCE"/>
      <color rgb="FFFFFFFF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9"/>
  <sheetViews>
    <sheetView tabSelected="1" zoomScaleNormal="100" workbookViewId="0">
      <pane ySplit="2" topLeftCell="A61" activePane="bottomLeft" state="frozen"/>
      <selection pane="bottomLeft" activeCell="J72" sqref="J72"/>
    </sheetView>
  </sheetViews>
  <sheetFormatPr defaultColWidth="9" defaultRowHeight="14.25" x14ac:dyDescent="0.2"/>
  <cols>
    <col min="1" max="2" width="9.7109375" style="1" customWidth="1"/>
    <col min="3" max="3" width="15.28515625" style="1" customWidth="1"/>
    <col min="4" max="4" width="26.85546875" style="1" customWidth="1"/>
    <col min="5" max="5" width="17.42578125" style="1" customWidth="1"/>
    <col min="6" max="6" width="21" style="1" customWidth="1"/>
    <col min="7" max="7" width="20.5703125" style="1" customWidth="1"/>
    <col min="8" max="8" width="12.140625" style="1" customWidth="1"/>
    <col min="9" max="9" width="23.85546875" style="1" customWidth="1"/>
    <col min="10" max="10" width="14.42578125" style="1" customWidth="1"/>
    <col min="11" max="11" width="22.85546875" style="1" customWidth="1"/>
    <col min="12" max="16384" width="9" style="1"/>
  </cols>
  <sheetData>
    <row r="1" spans="1:11" ht="21" thickBot="1" x14ac:dyDescent="0.35">
      <c r="A1" s="47" t="s">
        <v>73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thickBot="1" x14ac:dyDescent="0.25">
      <c r="A2" s="7" t="s">
        <v>62</v>
      </c>
      <c r="B2" s="7" t="s">
        <v>1</v>
      </c>
      <c r="C2" s="8" t="s">
        <v>63</v>
      </c>
      <c r="D2" s="8" t="s">
        <v>64</v>
      </c>
      <c r="E2" s="7" t="s">
        <v>0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32</v>
      </c>
      <c r="K2" s="9" t="s">
        <v>30</v>
      </c>
    </row>
    <row r="3" spans="1:11" s="5" customFormat="1" x14ac:dyDescent="0.2">
      <c r="A3" s="10" t="s">
        <v>12</v>
      </c>
      <c r="B3" s="10" t="s">
        <v>7</v>
      </c>
      <c r="C3" s="10" t="s">
        <v>11</v>
      </c>
      <c r="D3" s="10" t="s">
        <v>33</v>
      </c>
      <c r="E3" s="10" t="s">
        <v>68</v>
      </c>
      <c r="F3" s="10">
        <v>179</v>
      </c>
      <c r="G3" s="10">
        <v>419</v>
      </c>
      <c r="H3" s="10">
        <v>32</v>
      </c>
      <c r="I3" s="10">
        <v>5.09</v>
      </c>
      <c r="J3" s="11"/>
      <c r="K3" s="12" t="s">
        <v>65</v>
      </c>
    </row>
    <row r="4" spans="1:11" s="5" customFormat="1" x14ac:dyDescent="0.2">
      <c r="A4" s="13" t="s">
        <v>13</v>
      </c>
      <c r="B4" s="13" t="s">
        <v>7</v>
      </c>
      <c r="C4" s="13" t="s">
        <v>11</v>
      </c>
      <c r="D4" s="13" t="s">
        <v>33</v>
      </c>
      <c r="E4" s="13" t="s">
        <v>68</v>
      </c>
      <c r="F4" s="13">
        <v>70</v>
      </c>
      <c r="G4" s="13">
        <v>528</v>
      </c>
      <c r="H4" s="13">
        <v>18</v>
      </c>
      <c r="I4" s="13">
        <v>8.9</v>
      </c>
      <c r="J4" s="14"/>
      <c r="K4" s="15" t="s">
        <v>65</v>
      </c>
    </row>
    <row r="5" spans="1:11" s="5" customFormat="1" x14ac:dyDescent="0.2">
      <c r="A5" s="13" t="s">
        <v>14</v>
      </c>
      <c r="B5" s="13" t="s">
        <v>7</v>
      </c>
      <c r="C5" s="13" t="s">
        <v>11</v>
      </c>
      <c r="D5" s="13" t="s">
        <v>33</v>
      </c>
      <c r="E5" s="13" t="s">
        <v>68</v>
      </c>
      <c r="F5" s="13">
        <v>102</v>
      </c>
      <c r="G5" s="13">
        <v>496</v>
      </c>
      <c r="H5" s="13">
        <v>27</v>
      </c>
      <c r="I5" s="13">
        <v>6.08</v>
      </c>
      <c r="J5" s="14"/>
      <c r="K5" s="15" t="s">
        <v>65</v>
      </c>
    </row>
    <row r="6" spans="1:11" s="5" customFormat="1" x14ac:dyDescent="0.2">
      <c r="A6" s="13" t="s">
        <v>15</v>
      </c>
      <c r="B6" s="13" t="s">
        <v>7</v>
      </c>
      <c r="C6" s="13" t="s">
        <v>11</v>
      </c>
      <c r="D6" s="13" t="s">
        <v>33</v>
      </c>
      <c r="E6" s="13" t="s">
        <v>68</v>
      </c>
      <c r="F6" s="13">
        <v>293</v>
      </c>
      <c r="G6" s="13">
        <v>304</v>
      </c>
      <c r="H6" s="13">
        <v>34</v>
      </c>
      <c r="I6" s="13">
        <v>3.12</v>
      </c>
      <c r="J6" s="14"/>
      <c r="K6" s="15" t="s">
        <v>65</v>
      </c>
    </row>
    <row r="7" spans="1:11" s="5" customFormat="1" x14ac:dyDescent="0.2">
      <c r="A7" s="13" t="s">
        <v>16</v>
      </c>
      <c r="B7" s="13" t="s">
        <v>7</v>
      </c>
      <c r="C7" s="13" t="s">
        <v>11</v>
      </c>
      <c r="D7" s="13" t="s">
        <v>33</v>
      </c>
      <c r="E7" s="13" t="s">
        <v>68</v>
      </c>
      <c r="F7" s="13">
        <v>214</v>
      </c>
      <c r="G7" s="13">
        <v>383</v>
      </c>
      <c r="H7" s="13">
        <v>41</v>
      </c>
      <c r="I7" s="13">
        <v>11.45</v>
      </c>
      <c r="J7" s="14"/>
      <c r="K7" s="15" t="s">
        <v>65</v>
      </c>
    </row>
    <row r="8" spans="1:11" s="5" customFormat="1" x14ac:dyDescent="0.2">
      <c r="A8" s="13" t="s">
        <v>17</v>
      </c>
      <c r="B8" s="13" t="s">
        <v>7</v>
      </c>
      <c r="C8" s="13" t="s">
        <v>11</v>
      </c>
      <c r="D8" s="13" t="s">
        <v>33</v>
      </c>
      <c r="E8" s="13" t="s">
        <v>68</v>
      </c>
      <c r="F8" s="13">
        <v>113</v>
      </c>
      <c r="G8" s="13">
        <v>484</v>
      </c>
      <c r="H8" s="13">
        <v>23</v>
      </c>
      <c r="I8" s="13">
        <v>7.5</v>
      </c>
      <c r="J8" s="14"/>
      <c r="K8" s="15" t="s">
        <v>65</v>
      </c>
    </row>
    <row r="9" spans="1:11" s="5" customFormat="1" x14ac:dyDescent="0.2">
      <c r="A9" s="13" t="s">
        <v>18</v>
      </c>
      <c r="B9" s="13" t="s">
        <v>7</v>
      </c>
      <c r="C9" s="13" t="s">
        <v>11</v>
      </c>
      <c r="D9" s="13" t="s">
        <v>33</v>
      </c>
      <c r="E9" s="13" t="s">
        <v>68</v>
      </c>
      <c r="F9" s="13">
        <v>237</v>
      </c>
      <c r="G9" s="13">
        <v>360</v>
      </c>
      <c r="H9" s="13">
        <v>37</v>
      </c>
      <c r="I9" s="13">
        <v>6.71</v>
      </c>
      <c r="J9" s="14"/>
      <c r="K9" s="15" t="s">
        <v>65</v>
      </c>
    </row>
    <row r="10" spans="1:11" s="5" customFormat="1" x14ac:dyDescent="0.2">
      <c r="A10" s="13" t="s">
        <v>19</v>
      </c>
      <c r="B10" s="13" t="s">
        <v>7</v>
      </c>
      <c r="C10" s="13" t="s">
        <v>11</v>
      </c>
      <c r="D10" s="13" t="s">
        <v>33</v>
      </c>
      <c r="E10" s="13" t="s">
        <v>68</v>
      </c>
      <c r="F10" s="13">
        <v>214</v>
      </c>
      <c r="G10" s="13">
        <v>383</v>
      </c>
      <c r="H10" s="13">
        <v>28</v>
      </c>
      <c r="I10" s="13">
        <v>4.43</v>
      </c>
      <c r="J10" s="14"/>
      <c r="K10" s="15" t="s">
        <v>65</v>
      </c>
    </row>
    <row r="11" spans="1:11" s="5" customFormat="1" x14ac:dyDescent="0.2">
      <c r="A11" s="13" t="s">
        <v>20</v>
      </c>
      <c r="B11" s="13" t="s">
        <v>7</v>
      </c>
      <c r="C11" s="13" t="s">
        <v>11</v>
      </c>
      <c r="D11" s="13" t="s">
        <v>33</v>
      </c>
      <c r="E11" s="13" t="s">
        <v>68</v>
      </c>
      <c r="F11" s="13">
        <v>286</v>
      </c>
      <c r="G11" s="13">
        <v>312</v>
      </c>
      <c r="H11" s="13">
        <v>44</v>
      </c>
      <c r="I11" s="13">
        <v>3.6</v>
      </c>
      <c r="J11" s="14"/>
      <c r="K11" s="15" t="s">
        <v>65</v>
      </c>
    </row>
    <row r="12" spans="1:11" s="5" customFormat="1" x14ac:dyDescent="0.2">
      <c r="A12" s="13" t="s">
        <v>21</v>
      </c>
      <c r="B12" s="13" t="s">
        <v>7</v>
      </c>
      <c r="C12" s="13" t="s">
        <v>11</v>
      </c>
      <c r="D12" s="13" t="s">
        <v>33</v>
      </c>
      <c r="E12" s="13" t="s">
        <v>68</v>
      </c>
      <c r="F12" s="13">
        <v>171</v>
      </c>
      <c r="G12" s="13">
        <v>426</v>
      </c>
      <c r="H12" s="13">
        <v>31</v>
      </c>
      <c r="I12" s="13">
        <v>4.43</v>
      </c>
      <c r="J12" s="14"/>
      <c r="K12" s="15" t="s">
        <v>65</v>
      </c>
    </row>
    <row r="13" spans="1:11" s="5" customFormat="1" x14ac:dyDescent="0.2">
      <c r="A13" s="13" t="s">
        <v>22</v>
      </c>
      <c r="B13" s="13" t="s">
        <v>7</v>
      </c>
      <c r="C13" s="13" t="s">
        <v>11</v>
      </c>
      <c r="D13" s="13" t="s">
        <v>33</v>
      </c>
      <c r="E13" s="13" t="s">
        <v>68</v>
      </c>
      <c r="F13" s="13">
        <v>209</v>
      </c>
      <c r="G13" s="13">
        <v>389</v>
      </c>
      <c r="H13" s="13">
        <v>31</v>
      </c>
      <c r="I13" s="13">
        <v>3.57</v>
      </c>
      <c r="J13" s="14"/>
      <c r="K13" s="15" t="s">
        <v>65</v>
      </c>
    </row>
    <row r="14" spans="1:11" s="5" customFormat="1" x14ac:dyDescent="0.2">
      <c r="A14" s="13" t="s">
        <v>23</v>
      </c>
      <c r="B14" s="13" t="s">
        <v>7</v>
      </c>
      <c r="C14" s="13" t="s">
        <v>11</v>
      </c>
      <c r="D14" s="13" t="s">
        <v>33</v>
      </c>
      <c r="E14" s="13" t="s">
        <v>68</v>
      </c>
      <c r="F14" s="13">
        <v>161</v>
      </c>
      <c r="G14" s="13">
        <v>436</v>
      </c>
      <c r="H14" s="13">
        <v>29</v>
      </c>
      <c r="I14" s="13">
        <v>7.59</v>
      </c>
      <c r="J14" s="14"/>
      <c r="K14" s="15" t="s">
        <v>65</v>
      </c>
    </row>
    <row r="15" spans="1:11" s="5" customFormat="1" x14ac:dyDescent="0.2">
      <c r="A15" s="13" t="s">
        <v>24</v>
      </c>
      <c r="B15" s="13" t="s">
        <v>7</v>
      </c>
      <c r="C15" s="13" t="s">
        <v>11</v>
      </c>
      <c r="D15" s="13" t="s">
        <v>33</v>
      </c>
      <c r="E15" s="13" t="s">
        <v>68</v>
      </c>
      <c r="F15" s="13">
        <v>111</v>
      </c>
      <c r="G15" s="13">
        <v>487</v>
      </c>
      <c r="H15" s="13">
        <v>17</v>
      </c>
      <c r="I15" s="13">
        <v>17.37</v>
      </c>
      <c r="J15" s="14"/>
      <c r="K15" s="15" t="s">
        <v>65</v>
      </c>
    </row>
    <row r="16" spans="1:11" s="5" customFormat="1" ht="15" thickBot="1" x14ac:dyDescent="0.25">
      <c r="A16" s="46" t="s">
        <v>34</v>
      </c>
      <c r="B16" s="46"/>
      <c r="C16" s="46"/>
      <c r="D16" s="16"/>
      <c r="E16" s="16"/>
      <c r="F16" s="16">
        <f>AVERAGE(F3:F15)</f>
        <v>181.53846153846155</v>
      </c>
      <c r="G16" s="16">
        <f t="shared" ref="G16:I16" si="0">AVERAGE(G3:G15)</f>
        <v>415.92307692307691</v>
      </c>
      <c r="H16" s="16">
        <f t="shared" si="0"/>
        <v>30.153846153846153</v>
      </c>
      <c r="I16" s="16">
        <f t="shared" si="0"/>
        <v>6.9107692307692314</v>
      </c>
      <c r="J16" s="14"/>
      <c r="K16" s="17"/>
    </row>
    <row r="17" spans="1:11" s="5" customFormat="1" ht="15" thickBot="1" x14ac:dyDescent="0.25">
      <c r="A17" s="45" t="s">
        <v>35</v>
      </c>
      <c r="B17" s="45"/>
      <c r="C17" s="45"/>
      <c r="D17" s="18"/>
      <c r="E17" s="18"/>
      <c r="F17" s="18">
        <f>(_xlfn.STDEV.P(F3:F15)/SQRT(13))</f>
        <v>18.565927749259252</v>
      </c>
      <c r="G17" s="18">
        <f t="shared" ref="G17:I17" si="1">(_xlfn.STDEV.P(G3:G15)/SQRT(13))</f>
        <v>18.608537055414651</v>
      </c>
      <c r="H17" s="18">
        <f t="shared" si="1"/>
        <v>2.1257679540883667</v>
      </c>
      <c r="I17" s="18">
        <f t="shared" si="1"/>
        <v>1.0536262889897203</v>
      </c>
      <c r="J17" s="19"/>
      <c r="K17" s="35"/>
    </row>
    <row r="18" spans="1:11" s="5" customFormat="1" ht="15" thickBot="1" x14ac:dyDescent="0.25">
      <c r="C18" s="20"/>
      <c r="D18" s="20"/>
    </row>
    <row r="19" spans="1:11" s="5" customFormat="1" x14ac:dyDescent="0.2">
      <c r="A19" s="24">
        <v>7191</v>
      </c>
      <c r="B19" s="10" t="s">
        <v>29</v>
      </c>
      <c r="C19" s="34" t="s">
        <v>66</v>
      </c>
      <c r="D19" s="34" t="s">
        <v>69</v>
      </c>
      <c r="E19" s="10" t="s">
        <v>6</v>
      </c>
      <c r="F19" s="10">
        <v>115</v>
      </c>
      <c r="G19" s="10">
        <v>483</v>
      </c>
      <c r="H19" s="10">
        <v>31</v>
      </c>
      <c r="I19" s="10">
        <v>3.95</v>
      </c>
      <c r="J19" s="10"/>
      <c r="K19" s="12" t="s">
        <v>67</v>
      </c>
    </row>
    <row r="20" spans="1:11" s="5" customFormat="1" x14ac:dyDescent="0.2">
      <c r="A20" s="25">
        <v>7282</v>
      </c>
      <c r="B20" s="13" t="s">
        <v>29</v>
      </c>
      <c r="C20" s="33" t="s">
        <v>66</v>
      </c>
      <c r="D20" s="33" t="s">
        <v>69</v>
      </c>
      <c r="E20" s="13" t="s">
        <v>6</v>
      </c>
      <c r="F20" s="13">
        <v>74</v>
      </c>
      <c r="G20" s="13">
        <v>523</v>
      </c>
      <c r="H20" s="13">
        <v>23</v>
      </c>
      <c r="I20" s="13">
        <v>3.92</v>
      </c>
      <c r="J20" s="13"/>
      <c r="K20" s="15" t="s">
        <v>67</v>
      </c>
    </row>
    <row r="21" spans="1:11" s="5" customFormat="1" x14ac:dyDescent="0.2">
      <c r="A21" s="25">
        <v>7283</v>
      </c>
      <c r="B21" s="13" t="s">
        <v>29</v>
      </c>
      <c r="C21" s="33" t="s">
        <v>66</v>
      </c>
      <c r="D21" s="33" t="s">
        <v>69</v>
      </c>
      <c r="E21" s="13" t="s">
        <v>6</v>
      </c>
      <c r="F21" s="13">
        <v>91</v>
      </c>
      <c r="G21" s="13">
        <v>506</v>
      </c>
      <c r="H21" s="13">
        <v>29</v>
      </c>
      <c r="I21" s="13">
        <v>10.59</v>
      </c>
      <c r="J21" s="13"/>
      <c r="K21" s="15" t="s">
        <v>67</v>
      </c>
    </row>
    <row r="22" spans="1:11" s="5" customFormat="1" x14ac:dyDescent="0.2">
      <c r="A22" s="25">
        <v>7289</v>
      </c>
      <c r="B22" s="13" t="s">
        <v>29</v>
      </c>
      <c r="C22" s="33" t="s">
        <v>66</v>
      </c>
      <c r="D22" s="33" t="s">
        <v>69</v>
      </c>
      <c r="E22" s="13" t="s">
        <v>6</v>
      </c>
      <c r="F22" s="13">
        <v>97</v>
      </c>
      <c r="G22" s="13">
        <v>501</v>
      </c>
      <c r="H22" s="13">
        <v>22</v>
      </c>
      <c r="I22" s="13">
        <v>11.88</v>
      </c>
      <c r="J22" s="13"/>
      <c r="K22" s="15" t="s">
        <v>67</v>
      </c>
    </row>
    <row r="23" spans="1:11" s="5" customFormat="1" x14ac:dyDescent="0.2">
      <c r="A23" s="25">
        <v>7290</v>
      </c>
      <c r="B23" s="13" t="s">
        <v>29</v>
      </c>
      <c r="C23" s="33" t="s">
        <v>66</v>
      </c>
      <c r="D23" s="33" t="s">
        <v>69</v>
      </c>
      <c r="E23" s="13" t="s">
        <v>6</v>
      </c>
      <c r="F23" s="13">
        <v>131</v>
      </c>
      <c r="G23" s="13">
        <v>466</v>
      </c>
      <c r="H23" s="13">
        <v>34</v>
      </c>
      <c r="I23" s="13">
        <v>5.05</v>
      </c>
      <c r="J23" s="13"/>
      <c r="K23" s="15" t="s">
        <v>67</v>
      </c>
    </row>
    <row r="24" spans="1:11" s="5" customFormat="1" x14ac:dyDescent="0.2">
      <c r="A24" s="25">
        <v>7297</v>
      </c>
      <c r="B24" s="13" t="s">
        <v>29</v>
      </c>
      <c r="C24" s="33" t="s">
        <v>66</v>
      </c>
      <c r="D24" s="33" t="s">
        <v>69</v>
      </c>
      <c r="E24" s="13" t="s">
        <v>6</v>
      </c>
      <c r="F24" s="13">
        <v>74</v>
      </c>
      <c r="G24" s="13">
        <v>524</v>
      </c>
      <c r="H24" s="13">
        <v>15</v>
      </c>
      <c r="I24" s="13">
        <v>4.2</v>
      </c>
      <c r="J24" s="13"/>
      <c r="K24" s="15" t="s">
        <v>67</v>
      </c>
    </row>
    <row r="25" spans="1:11" s="5" customFormat="1" x14ac:dyDescent="0.2">
      <c r="A25" s="25">
        <v>7367</v>
      </c>
      <c r="B25" s="13" t="s">
        <v>29</v>
      </c>
      <c r="C25" s="33" t="s">
        <v>66</v>
      </c>
      <c r="D25" s="33" t="s">
        <v>69</v>
      </c>
      <c r="E25" s="13" t="s">
        <v>6</v>
      </c>
      <c r="F25" s="13">
        <v>6</v>
      </c>
      <c r="G25" s="13">
        <v>591</v>
      </c>
      <c r="H25" s="13">
        <v>11</v>
      </c>
      <c r="I25" s="13">
        <v>4.2</v>
      </c>
      <c r="J25" s="13"/>
      <c r="K25" s="15" t="s">
        <v>67</v>
      </c>
    </row>
    <row r="26" spans="1:11" s="5" customFormat="1" x14ac:dyDescent="0.2">
      <c r="A26" s="25">
        <v>7396</v>
      </c>
      <c r="B26" s="13" t="s">
        <v>29</v>
      </c>
      <c r="C26" s="33" t="s">
        <v>66</v>
      </c>
      <c r="D26" s="33" t="s">
        <v>69</v>
      </c>
      <c r="E26" s="13" t="s">
        <v>6</v>
      </c>
      <c r="F26" s="13">
        <v>9</v>
      </c>
      <c r="G26" s="13">
        <v>589</v>
      </c>
      <c r="H26" s="13">
        <v>3</v>
      </c>
      <c r="I26" s="13">
        <v>6.43</v>
      </c>
      <c r="J26" s="13"/>
      <c r="K26" s="15" t="s">
        <v>67</v>
      </c>
    </row>
    <row r="27" spans="1:11" s="5" customFormat="1" x14ac:dyDescent="0.2">
      <c r="A27" s="25">
        <v>7397</v>
      </c>
      <c r="B27" s="13" t="s">
        <v>29</v>
      </c>
      <c r="C27" s="33" t="s">
        <v>66</v>
      </c>
      <c r="D27" s="33" t="s">
        <v>69</v>
      </c>
      <c r="E27" s="13" t="s">
        <v>6</v>
      </c>
      <c r="F27" s="13">
        <v>154</v>
      </c>
      <c r="G27" s="13">
        <v>443</v>
      </c>
      <c r="H27" s="13">
        <v>30</v>
      </c>
      <c r="I27" s="13">
        <v>4.33</v>
      </c>
      <c r="J27" s="13"/>
      <c r="K27" s="15" t="s">
        <v>67</v>
      </c>
    </row>
    <row r="28" spans="1:11" s="5" customFormat="1" x14ac:dyDescent="0.2">
      <c r="A28" s="25">
        <v>7480</v>
      </c>
      <c r="B28" s="13" t="s">
        <v>29</v>
      </c>
      <c r="C28" s="33" t="s">
        <v>66</v>
      </c>
      <c r="D28" s="33" t="s">
        <v>69</v>
      </c>
      <c r="E28" s="13" t="s">
        <v>6</v>
      </c>
      <c r="F28" s="13">
        <v>169</v>
      </c>
      <c r="G28" s="13">
        <v>429</v>
      </c>
      <c r="H28" s="13">
        <v>22</v>
      </c>
      <c r="I28" s="13">
        <v>4.9400000000000004</v>
      </c>
      <c r="J28" s="13"/>
      <c r="K28" s="15" t="s">
        <v>67</v>
      </c>
    </row>
    <row r="29" spans="1:11" s="5" customFormat="1" x14ac:dyDescent="0.2">
      <c r="A29" s="25">
        <v>7481</v>
      </c>
      <c r="B29" s="13" t="s">
        <v>29</v>
      </c>
      <c r="C29" s="33" t="s">
        <v>66</v>
      </c>
      <c r="D29" s="33" t="s">
        <v>69</v>
      </c>
      <c r="E29" s="13" t="s">
        <v>6</v>
      </c>
      <c r="F29" s="13">
        <v>153</v>
      </c>
      <c r="G29" s="13">
        <v>444</v>
      </c>
      <c r="H29" s="13">
        <v>27</v>
      </c>
      <c r="I29" s="13">
        <v>5.21</v>
      </c>
      <c r="J29" s="13"/>
      <c r="K29" s="15" t="s">
        <v>67</v>
      </c>
    </row>
    <row r="30" spans="1:11" s="5" customFormat="1" x14ac:dyDescent="0.2">
      <c r="A30" s="25">
        <v>7484</v>
      </c>
      <c r="B30" s="13" t="s">
        <v>29</v>
      </c>
      <c r="C30" s="33" t="s">
        <v>66</v>
      </c>
      <c r="D30" s="33" t="s">
        <v>69</v>
      </c>
      <c r="E30" s="13" t="s">
        <v>6</v>
      </c>
      <c r="F30" s="13">
        <v>208</v>
      </c>
      <c r="G30" s="13">
        <v>390</v>
      </c>
      <c r="H30" s="13">
        <v>40</v>
      </c>
      <c r="I30" s="13">
        <v>4.53</v>
      </c>
      <c r="J30" s="13"/>
      <c r="K30" s="15" t="s">
        <v>67</v>
      </c>
    </row>
    <row r="31" spans="1:11" s="5" customFormat="1" x14ac:dyDescent="0.2">
      <c r="A31" s="25">
        <v>7627</v>
      </c>
      <c r="B31" s="13" t="s">
        <v>29</v>
      </c>
      <c r="C31" s="33" t="s">
        <v>66</v>
      </c>
      <c r="D31" s="33" t="s">
        <v>69</v>
      </c>
      <c r="E31" s="13" t="s">
        <v>6</v>
      </c>
      <c r="F31" s="13">
        <v>38</v>
      </c>
      <c r="G31" s="13">
        <v>559</v>
      </c>
      <c r="H31" s="13">
        <v>17</v>
      </c>
      <c r="I31" s="13">
        <v>4.26</v>
      </c>
      <c r="J31" s="13"/>
      <c r="K31" s="15" t="s">
        <v>67</v>
      </c>
    </row>
    <row r="32" spans="1:11" s="5" customFormat="1" x14ac:dyDescent="0.2">
      <c r="A32" s="25">
        <v>7743</v>
      </c>
      <c r="B32" s="13" t="s">
        <v>29</v>
      </c>
      <c r="C32" s="33" t="s">
        <v>66</v>
      </c>
      <c r="D32" s="33" t="s">
        <v>69</v>
      </c>
      <c r="E32" s="13" t="s">
        <v>6</v>
      </c>
      <c r="F32" s="13">
        <v>14</v>
      </c>
      <c r="G32" s="13">
        <v>583</v>
      </c>
      <c r="H32" s="13">
        <v>5</v>
      </c>
      <c r="I32" s="13">
        <v>6.48</v>
      </c>
      <c r="J32" s="13"/>
      <c r="K32" s="15" t="s">
        <v>67</v>
      </c>
    </row>
    <row r="33" spans="1:11" s="5" customFormat="1" x14ac:dyDescent="0.2">
      <c r="A33" s="25">
        <v>7745</v>
      </c>
      <c r="B33" s="13" t="s">
        <v>29</v>
      </c>
      <c r="C33" s="33" t="s">
        <v>66</v>
      </c>
      <c r="D33" s="33" t="s">
        <v>69</v>
      </c>
      <c r="E33" s="13" t="s">
        <v>6</v>
      </c>
      <c r="F33" s="13">
        <v>204</v>
      </c>
      <c r="G33" s="13">
        <v>394</v>
      </c>
      <c r="H33" s="13">
        <v>54</v>
      </c>
      <c r="I33" s="13">
        <v>3.54</v>
      </c>
      <c r="J33" s="13"/>
      <c r="K33" s="15" t="s">
        <v>67</v>
      </c>
    </row>
    <row r="34" spans="1:11" s="5" customFormat="1" x14ac:dyDescent="0.2">
      <c r="A34" s="25">
        <v>7930</v>
      </c>
      <c r="B34" s="13" t="s">
        <v>29</v>
      </c>
      <c r="C34" s="33" t="s">
        <v>66</v>
      </c>
      <c r="D34" s="33" t="s">
        <v>69</v>
      </c>
      <c r="E34" s="13" t="s">
        <v>6</v>
      </c>
      <c r="F34" s="13">
        <v>102</v>
      </c>
      <c r="G34" s="13">
        <v>496</v>
      </c>
      <c r="H34" s="13">
        <v>25</v>
      </c>
      <c r="I34" s="13">
        <v>4.4000000000000004</v>
      </c>
      <c r="J34" s="13"/>
      <c r="K34" s="15" t="s">
        <v>67</v>
      </c>
    </row>
    <row r="35" spans="1:11" s="5" customFormat="1" x14ac:dyDescent="0.2">
      <c r="A35" s="25">
        <v>7934</v>
      </c>
      <c r="B35" s="13" t="s">
        <v>29</v>
      </c>
      <c r="C35" s="33" t="s">
        <v>66</v>
      </c>
      <c r="D35" s="33" t="s">
        <v>69</v>
      </c>
      <c r="E35" s="13" t="s">
        <v>6</v>
      </c>
      <c r="F35" s="13">
        <v>81</v>
      </c>
      <c r="G35" s="13">
        <v>517</v>
      </c>
      <c r="H35" s="13">
        <v>23</v>
      </c>
      <c r="I35" s="13">
        <v>16.760000000000002</v>
      </c>
      <c r="J35" s="13"/>
      <c r="K35" s="15" t="s">
        <v>67</v>
      </c>
    </row>
    <row r="36" spans="1:11" s="5" customFormat="1" x14ac:dyDescent="0.2">
      <c r="A36" s="25">
        <v>7193</v>
      </c>
      <c r="B36" s="13" t="s">
        <v>7</v>
      </c>
      <c r="C36" s="33" t="s">
        <v>66</v>
      </c>
      <c r="D36" s="33" t="s">
        <v>69</v>
      </c>
      <c r="E36" s="13" t="s">
        <v>6</v>
      </c>
      <c r="F36" s="13">
        <v>23</v>
      </c>
      <c r="G36" s="13">
        <v>574</v>
      </c>
      <c r="H36" s="13">
        <v>11</v>
      </c>
      <c r="I36" s="13">
        <v>5.93</v>
      </c>
      <c r="J36" s="13"/>
      <c r="K36" s="15" t="s">
        <v>67</v>
      </c>
    </row>
    <row r="37" spans="1:11" s="5" customFormat="1" x14ac:dyDescent="0.2">
      <c r="A37" s="25">
        <v>7194</v>
      </c>
      <c r="B37" s="13" t="s">
        <v>7</v>
      </c>
      <c r="C37" s="33" t="s">
        <v>66</v>
      </c>
      <c r="D37" s="33" t="s">
        <v>69</v>
      </c>
      <c r="E37" s="13" t="s">
        <v>6</v>
      </c>
      <c r="F37" s="13">
        <v>160</v>
      </c>
      <c r="G37" s="13">
        <v>438</v>
      </c>
      <c r="H37" s="13">
        <v>31</v>
      </c>
      <c r="I37" s="13">
        <v>5.21</v>
      </c>
      <c r="J37" s="13"/>
      <c r="K37" s="15" t="s">
        <v>67</v>
      </c>
    </row>
    <row r="38" spans="1:11" s="5" customFormat="1" x14ac:dyDescent="0.2">
      <c r="A38" s="25">
        <v>7294</v>
      </c>
      <c r="B38" s="13" t="s">
        <v>7</v>
      </c>
      <c r="C38" s="33" t="s">
        <v>66</v>
      </c>
      <c r="D38" s="33" t="s">
        <v>69</v>
      </c>
      <c r="E38" s="13" t="s">
        <v>6</v>
      </c>
      <c r="F38" s="13">
        <v>43</v>
      </c>
      <c r="G38" s="13">
        <v>554</v>
      </c>
      <c r="H38" s="13">
        <v>11</v>
      </c>
      <c r="I38" s="13">
        <v>7.2</v>
      </c>
      <c r="J38" s="13"/>
      <c r="K38" s="15" t="s">
        <v>67</v>
      </c>
    </row>
    <row r="39" spans="1:11" s="5" customFormat="1" x14ac:dyDescent="0.2">
      <c r="A39" s="25">
        <v>7295</v>
      </c>
      <c r="B39" s="13" t="s">
        <v>7</v>
      </c>
      <c r="C39" s="33" t="s">
        <v>66</v>
      </c>
      <c r="D39" s="33" t="s">
        <v>69</v>
      </c>
      <c r="E39" s="13" t="s">
        <v>6</v>
      </c>
      <c r="F39" s="13">
        <v>100</v>
      </c>
      <c r="G39" s="13">
        <v>498</v>
      </c>
      <c r="H39" s="13">
        <v>23</v>
      </c>
      <c r="I39" s="13">
        <v>4.68</v>
      </c>
      <c r="J39" s="13"/>
      <c r="K39" s="15" t="s">
        <v>67</v>
      </c>
    </row>
    <row r="40" spans="1:11" s="5" customFormat="1" x14ac:dyDescent="0.2">
      <c r="A40" s="25">
        <v>7296</v>
      </c>
      <c r="B40" s="13" t="s">
        <v>7</v>
      </c>
      <c r="C40" s="33" t="s">
        <v>66</v>
      </c>
      <c r="D40" s="33" t="s">
        <v>69</v>
      </c>
      <c r="E40" s="13" t="s">
        <v>6</v>
      </c>
      <c r="F40" s="13">
        <v>143</v>
      </c>
      <c r="G40" s="13">
        <v>455</v>
      </c>
      <c r="H40" s="13">
        <v>29</v>
      </c>
      <c r="I40" s="13">
        <v>4.33</v>
      </c>
      <c r="J40" s="13"/>
      <c r="K40" s="15" t="s">
        <v>67</v>
      </c>
    </row>
    <row r="41" spans="1:11" s="5" customFormat="1" x14ac:dyDescent="0.2">
      <c r="A41" s="25">
        <v>7301</v>
      </c>
      <c r="B41" s="13" t="s">
        <v>7</v>
      </c>
      <c r="C41" s="33" t="s">
        <v>66</v>
      </c>
      <c r="D41" s="33" t="s">
        <v>69</v>
      </c>
      <c r="E41" s="13" t="s">
        <v>6</v>
      </c>
      <c r="F41" s="13">
        <v>84</v>
      </c>
      <c r="G41" s="13">
        <v>513</v>
      </c>
      <c r="H41" s="13">
        <v>29</v>
      </c>
      <c r="I41" s="13">
        <v>4.53</v>
      </c>
      <c r="J41" s="13"/>
      <c r="K41" s="15" t="s">
        <v>67</v>
      </c>
    </row>
    <row r="42" spans="1:11" s="5" customFormat="1" x14ac:dyDescent="0.2">
      <c r="A42" s="25">
        <v>7302</v>
      </c>
      <c r="B42" s="13" t="s">
        <v>7</v>
      </c>
      <c r="C42" s="33" t="s">
        <v>66</v>
      </c>
      <c r="D42" s="33" t="s">
        <v>69</v>
      </c>
      <c r="E42" s="13" t="s">
        <v>6</v>
      </c>
      <c r="F42" s="13">
        <v>108</v>
      </c>
      <c r="G42" s="13">
        <v>490</v>
      </c>
      <c r="H42" s="13">
        <v>21</v>
      </c>
      <c r="I42" s="13">
        <v>13.34</v>
      </c>
      <c r="J42" s="13"/>
      <c r="K42" s="15" t="s">
        <v>67</v>
      </c>
    </row>
    <row r="43" spans="1:11" s="5" customFormat="1" x14ac:dyDescent="0.2">
      <c r="A43" s="25">
        <v>7370</v>
      </c>
      <c r="B43" s="13" t="s">
        <v>7</v>
      </c>
      <c r="C43" s="33" t="s">
        <v>66</v>
      </c>
      <c r="D43" s="33" t="s">
        <v>69</v>
      </c>
      <c r="E43" s="13" t="s">
        <v>6</v>
      </c>
      <c r="F43" s="13">
        <v>28</v>
      </c>
      <c r="G43" s="13">
        <v>569</v>
      </c>
      <c r="H43" s="13">
        <v>13</v>
      </c>
      <c r="I43" s="13">
        <v>8.25</v>
      </c>
      <c r="J43" s="13"/>
      <c r="K43" s="15" t="s">
        <v>67</v>
      </c>
    </row>
    <row r="44" spans="1:11" s="5" customFormat="1" x14ac:dyDescent="0.2">
      <c r="A44" s="25">
        <v>7394</v>
      </c>
      <c r="B44" s="13" t="s">
        <v>7</v>
      </c>
      <c r="C44" s="33" t="s">
        <v>66</v>
      </c>
      <c r="D44" s="33" t="s">
        <v>69</v>
      </c>
      <c r="E44" s="13" t="s">
        <v>6</v>
      </c>
      <c r="F44" s="13">
        <v>351</v>
      </c>
      <c r="G44" s="13">
        <v>247</v>
      </c>
      <c r="H44" s="13">
        <v>34</v>
      </c>
      <c r="I44" s="13">
        <v>13.81</v>
      </c>
      <c r="J44" s="13"/>
      <c r="K44" s="15" t="s">
        <v>67</v>
      </c>
    </row>
    <row r="45" spans="1:11" s="5" customFormat="1" x14ac:dyDescent="0.2">
      <c r="A45" s="25">
        <v>7486</v>
      </c>
      <c r="B45" s="13" t="s">
        <v>7</v>
      </c>
      <c r="C45" s="33" t="s">
        <v>66</v>
      </c>
      <c r="D45" s="33" t="s">
        <v>69</v>
      </c>
      <c r="E45" s="13" t="s">
        <v>6</v>
      </c>
      <c r="F45" s="13">
        <v>42</v>
      </c>
      <c r="G45" s="13">
        <v>556</v>
      </c>
      <c r="H45" s="13">
        <v>11</v>
      </c>
      <c r="I45" s="13">
        <v>7.1</v>
      </c>
      <c r="J45" s="13"/>
      <c r="K45" s="15" t="s">
        <v>67</v>
      </c>
    </row>
    <row r="46" spans="1:11" s="5" customFormat="1" x14ac:dyDescent="0.2">
      <c r="A46" s="25">
        <v>7559</v>
      </c>
      <c r="B46" s="13" t="s">
        <v>7</v>
      </c>
      <c r="C46" s="33" t="s">
        <v>66</v>
      </c>
      <c r="D46" s="33" t="s">
        <v>69</v>
      </c>
      <c r="E46" s="13" t="s">
        <v>6</v>
      </c>
      <c r="F46" s="13">
        <v>60</v>
      </c>
      <c r="G46" s="13">
        <v>538</v>
      </c>
      <c r="H46" s="13">
        <v>21</v>
      </c>
      <c r="I46" s="13">
        <v>6.51</v>
      </c>
      <c r="J46" s="13"/>
      <c r="K46" s="15" t="s">
        <v>67</v>
      </c>
    </row>
    <row r="47" spans="1:11" s="5" customFormat="1" x14ac:dyDescent="0.2">
      <c r="A47" s="25">
        <v>7561</v>
      </c>
      <c r="B47" s="13" t="s">
        <v>7</v>
      </c>
      <c r="C47" s="33" t="s">
        <v>66</v>
      </c>
      <c r="D47" s="33" t="s">
        <v>69</v>
      </c>
      <c r="E47" s="13" t="s">
        <v>6</v>
      </c>
      <c r="F47" s="13">
        <v>17</v>
      </c>
      <c r="G47" s="13">
        <v>581</v>
      </c>
      <c r="H47" s="13">
        <v>9</v>
      </c>
      <c r="I47" s="13">
        <v>5.37</v>
      </c>
      <c r="J47" s="13"/>
      <c r="K47" s="15" t="s">
        <v>67</v>
      </c>
    </row>
    <row r="48" spans="1:11" s="5" customFormat="1" x14ac:dyDescent="0.2">
      <c r="A48" s="25">
        <v>7631</v>
      </c>
      <c r="B48" s="13" t="s">
        <v>7</v>
      </c>
      <c r="C48" s="33" t="s">
        <v>66</v>
      </c>
      <c r="D48" s="33" t="s">
        <v>69</v>
      </c>
      <c r="E48" s="13" t="s">
        <v>6</v>
      </c>
      <c r="F48" s="13">
        <v>110</v>
      </c>
      <c r="G48" s="13">
        <v>487</v>
      </c>
      <c r="H48" s="13">
        <v>22</v>
      </c>
      <c r="I48" s="13">
        <v>7.1</v>
      </c>
      <c r="J48" s="13"/>
      <c r="K48" s="15" t="s">
        <v>67</v>
      </c>
    </row>
    <row r="49" spans="1:11" s="5" customFormat="1" x14ac:dyDescent="0.2">
      <c r="A49" s="25">
        <v>7634</v>
      </c>
      <c r="B49" s="13" t="s">
        <v>7</v>
      </c>
      <c r="C49" s="33" t="s">
        <v>66</v>
      </c>
      <c r="D49" s="33" t="s">
        <v>69</v>
      </c>
      <c r="E49" s="13" t="s">
        <v>6</v>
      </c>
      <c r="F49" s="13">
        <v>14</v>
      </c>
      <c r="G49" s="13">
        <v>584</v>
      </c>
      <c r="H49" s="13">
        <v>5</v>
      </c>
      <c r="I49" s="13">
        <v>11.86</v>
      </c>
      <c r="J49" s="13"/>
      <c r="K49" s="15" t="s">
        <v>67</v>
      </c>
    </row>
    <row r="50" spans="1:11" s="5" customFormat="1" x14ac:dyDescent="0.2">
      <c r="A50" s="25">
        <v>7636</v>
      </c>
      <c r="B50" s="13" t="s">
        <v>7</v>
      </c>
      <c r="C50" s="33" t="s">
        <v>66</v>
      </c>
      <c r="D50" s="33" t="s">
        <v>69</v>
      </c>
      <c r="E50" s="13" t="s">
        <v>6</v>
      </c>
      <c r="F50" s="13">
        <v>132</v>
      </c>
      <c r="G50" s="13">
        <v>465</v>
      </c>
      <c r="H50" s="13">
        <v>34</v>
      </c>
      <c r="I50" s="13">
        <v>3.95</v>
      </c>
      <c r="J50" s="13"/>
      <c r="K50" s="15" t="s">
        <v>67</v>
      </c>
    </row>
    <row r="51" spans="1:11" s="5" customFormat="1" x14ac:dyDescent="0.2">
      <c r="A51" s="25">
        <v>7742</v>
      </c>
      <c r="B51" s="13" t="s">
        <v>7</v>
      </c>
      <c r="C51" s="33" t="s">
        <v>66</v>
      </c>
      <c r="D51" s="33" t="s">
        <v>69</v>
      </c>
      <c r="E51" s="13" t="s">
        <v>6</v>
      </c>
      <c r="F51" s="13">
        <v>200</v>
      </c>
      <c r="G51" s="13">
        <v>398</v>
      </c>
      <c r="H51" s="13">
        <v>14</v>
      </c>
      <c r="I51" s="13">
        <v>5.49</v>
      </c>
      <c r="J51" s="13"/>
      <c r="K51" s="15" t="s">
        <v>67</v>
      </c>
    </row>
    <row r="52" spans="1:11" s="5" customFormat="1" x14ac:dyDescent="0.2">
      <c r="A52" s="25">
        <v>7747</v>
      </c>
      <c r="B52" s="13" t="s">
        <v>7</v>
      </c>
      <c r="C52" s="33" t="s">
        <v>66</v>
      </c>
      <c r="D52" s="33" t="s">
        <v>69</v>
      </c>
      <c r="E52" s="13" t="s">
        <v>6</v>
      </c>
      <c r="F52" s="13">
        <v>136</v>
      </c>
      <c r="G52" s="13">
        <v>461</v>
      </c>
      <c r="H52" s="13">
        <v>27</v>
      </c>
      <c r="I52" s="13">
        <v>6.6</v>
      </c>
      <c r="J52" s="13"/>
      <c r="K52" s="15" t="s">
        <v>67</v>
      </c>
    </row>
    <row r="53" spans="1:11" s="5" customFormat="1" x14ac:dyDescent="0.2">
      <c r="A53" s="25">
        <v>7937</v>
      </c>
      <c r="B53" s="13" t="s">
        <v>7</v>
      </c>
      <c r="C53" s="33" t="s">
        <v>66</v>
      </c>
      <c r="D53" s="33" t="s">
        <v>69</v>
      </c>
      <c r="E53" s="13" t="s">
        <v>6</v>
      </c>
      <c r="F53" s="13">
        <v>118</v>
      </c>
      <c r="G53" s="13">
        <v>480</v>
      </c>
      <c r="H53" s="13">
        <v>20</v>
      </c>
      <c r="I53" s="13">
        <v>3.68</v>
      </c>
      <c r="J53" s="13"/>
      <c r="K53" s="15" t="s">
        <v>67</v>
      </c>
    </row>
    <row r="54" spans="1:11" s="5" customFormat="1" ht="15" thickBot="1" x14ac:dyDescent="0.25">
      <c r="A54" s="48" t="s">
        <v>34</v>
      </c>
      <c r="B54" s="46"/>
      <c r="C54" s="46"/>
      <c r="D54" s="16"/>
      <c r="E54" s="16"/>
      <c r="F54" s="16">
        <f>AVERAGE(F19:F53)</f>
        <v>102.54285714285714</v>
      </c>
      <c r="G54" s="16">
        <f t="shared" ref="G54:I54" si="2">AVERAGE(G19:G53)</f>
        <v>495.02857142857141</v>
      </c>
      <c r="H54" s="16">
        <f t="shared" si="2"/>
        <v>22.171428571428571</v>
      </c>
      <c r="I54" s="16">
        <f t="shared" si="2"/>
        <v>6.5602857142857154</v>
      </c>
      <c r="J54" s="13"/>
      <c r="K54" s="15"/>
    </row>
    <row r="55" spans="1:11" s="5" customFormat="1" ht="15" thickBot="1" x14ac:dyDescent="0.25">
      <c r="A55" s="49" t="s">
        <v>35</v>
      </c>
      <c r="B55" s="45"/>
      <c r="C55" s="45"/>
      <c r="D55" s="18"/>
      <c r="E55" s="18"/>
      <c r="F55" s="18">
        <f>(_xlfn.STDEV.P(F19:F53)/SQRT(35))</f>
        <v>12.095358722415252</v>
      </c>
      <c r="G55" s="18">
        <f t="shared" ref="G55:I55" si="3">(_xlfn.STDEV.P(G19:G53)/SQRT(35))</f>
        <v>12.073954813550122</v>
      </c>
      <c r="H55" s="18">
        <f t="shared" si="3"/>
        <v>1.8139980488641101</v>
      </c>
      <c r="I55" s="18">
        <f t="shared" si="3"/>
        <v>0.55063102734942504</v>
      </c>
      <c r="J55" s="30"/>
      <c r="K55" s="36"/>
    </row>
    <row r="56" spans="1:11" s="5" customFormat="1" ht="15" thickBot="1" x14ac:dyDescent="0.25">
      <c r="C56" s="20"/>
      <c r="D56" s="20"/>
    </row>
    <row r="57" spans="1:11" s="5" customFormat="1" x14ac:dyDescent="0.2">
      <c r="A57" s="10">
        <v>1</v>
      </c>
      <c r="B57" s="10" t="s">
        <v>7</v>
      </c>
      <c r="C57" s="10" t="s">
        <v>9</v>
      </c>
      <c r="D57" s="10" t="s">
        <v>70</v>
      </c>
      <c r="E57" s="10" t="s">
        <v>6</v>
      </c>
      <c r="F57" s="10">
        <v>71</v>
      </c>
      <c r="G57" s="10">
        <v>525</v>
      </c>
      <c r="H57" s="10">
        <v>21</v>
      </c>
      <c r="I57" s="10">
        <v>9.34</v>
      </c>
      <c r="J57" s="11" t="s">
        <v>74</v>
      </c>
      <c r="K57" s="12" t="s">
        <v>26</v>
      </c>
    </row>
    <row r="58" spans="1:11" s="5" customFormat="1" x14ac:dyDescent="0.2">
      <c r="A58" s="13">
        <v>3</v>
      </c>
      <c r="B58" s="13" t="s">
        <v>7</v>
      </c>
      <c r="C58" s="13" t="s">
        <v>9</v>
      </c>
      <c r="D58" s="13" t="s">
        <v>70</v>
      </c>
      <c r="E58" s="13" t="s">
        <v>6</v>
      </c>
      <c r="F58" s="13">
        <v>82</v>
      </c>
      <c r="G58" s="13">
        <v>516</v>
      </c>
      <c r="H58" s="13">
        <v>28</v>
      </c>
      <c r="I58" s="13">
        <v>3.87</v>
      </c>
      <c r="J58" s="14" t="s">
        <v>74</v>
      </c>
      <c r="K58" s="15" t="s">
        <v>26</v>
      </c>
    </row>
    <row r="59" spans="1:11" s="5" customFormat="1" x14ac:dyDescent="0.2">
      <c r="A59" s="13">
        <v>4</v>
      </c>
      <c r="B59" s="13" t="s">
        <v>7</v>
      </c>
      <c r="C59" s="13" t="s">
        <v>9</v>
      </c>
      <c r="D59" s="13" t="s">
        <v>70</v>
      </c>
      <c r="E59" s="13" t="s">
        <v>6</v>
      </c>
      <c r="F59" s="13">
        <v>158</v>
      </c>
      <c r="G59" s="13">
        <v>439</v>
      </c>
      <c r="H59" s="13">
        <v>37</v>
      </c>
      <c r="I59" s="13">
        <v>4.37</v>
      </c>
      <c r="J59" s="14" t="s">
        <v>74</v>
      </c>
      <c r="K59" s="15" t="s">
        <v>26</v>
      </c>
    </row>
    <row r="60" spans="1:11" s="5" customFormat="1" x14ac:dyDescent="0.2">
      <c r="A60" s="13">
        <v>5</v>
      </c>
      <c r="B60" s="13" t="s">
        <v>7</v>
      </c>
      <c r="C60" s="13" t="s">
        <v>9</v>
      </c>
      <c r="D60" s="13" t="s">
        <v>70</v>
      </c>
      <c r="E60" s="13" t="s">
        <v>6</v>
      </c>
      <c r="F60" s="13">
        <v>19</v>
      </c>
      <c r="G60" s="13">
        <v>578</v>
      </c>
      <c r="H60" s="13">
        <v>11</v>
      </c>
      <c r="I60" s="13">
        <v>4.58</v>
      </c>
      <c r="J60" s="14" t="s">
        <v>74</v>
      </c>
      <c r="K60" s="15" t="s">
        <v>26</v>
      </c>
    </row>
    <row r="61" spans="1:11" s="5" customFormat="1" x14ac:dyDescent="0.2">
      <c r="A61" s="13">
        <v>6</v>
      </c>
      <c r="B61" s="13" t="s">
        <v>7</v>
      </c>
      <c r="C61" s="13" t="s">
        <v>9</v>
      </c>
      <c r="D61" s="13" t="s">
        <v>70</v>
      </c>
      <c r="E61" s="13" t="s">
        <v>6</v>
      </c>
      <c r="F61" s="13">
        <v>21</v>
      </c>
      <c r="G61" s="13">
        <v>576</v>
      </c>
      <c r="H61" s="13">
        <v>3</v>
      </c>
      <c r="I61" s="13">
        <v>8.1</v>
      </c>
      <c r="J61" s="14" t="s">
        <v>74</v>
      </c>
      <c r="K61" s="15" t="s">
        <v>26</v>
      </c>
    </row>
    <row r="62" spans="1:11" s="5" customFormat="1" x14ac:dyDescent="0.2">
      <c r="A62" s="13">
        <v>17</v>
      </c>
      <c r="B62" s="13" t="s">
        <v>7</v>
      </c>
      <c r="C62" s="13" t="s">
        <v>9</v>
      </c>
      <c r="D62" s="13" t="s">
        <v>70</v>
      </c>
      <c r="E62" s="13" t="s">
        <v>6</v>
      </c>
      <c r="F62" s="13">
        <v>15</v>
      </c>
      <c r="G62" s="13">
        <v>582</v>
      </c>
      <c r="H62" s="13">
        <v>11</v>
      </c>
      <c r="I62" s="13">
        <v>3.57</v>
      </c>
      <c r="J62" s="14" t="s">
        <v>74</v>
      </c>
      <c r="K62" s="15" t="s">
        <v>26</v>
      </c>
    </row>
    <row r="63" spans="1:11" s="5" customFormat="1" x14ac:dyDescent="0.2">
      <c r="A63" s="13">
        <v>21</v>
      </c>
      <c r="B63" s="13" t="s">
        <v>7</v>
      </c>
      <c r="C63" s="13" t="s">
        <v>9</v>
      </c>
      <c r="D63" s="13" t="s">
        <v>70</v>
      </c>
      <c r="E63" s="13" t="s">
        <v>6</v>
      </c>
      <c r="F63" s="13">
        <v>41</v>
      </c>
      <c r="G63" s="13">
        <v>556</v>
      </c>
      <c r="H63" s="13">
        <v>13</v>
      </c>
      <c r="I63" s="13">
        <v>9.59</v>
      </c>
      <c r="J63" s="14" t="s">
        <v>74</v>
      </c>
      <c r="K63" s="15" t="s">
        <v>26</v>
      </c>
    </row>
    <row r="64" spans="1:11" s="5" customFormat="1" x14ac:dyDescent="0.2">
      <c r="A64" s="13">
        <v>37</v>
      </c>
      <c r="B64" s="13" t="s">
        <v>7</v>
      </c>
      <c r="C64" s="13" t="s">
        <v>9</v>
      </c>
      <c r="D64" s="13" t="s">
        <v>70</v>
      </c>
      <c r="E64" s="13" t="s">
        <v>6</v>
      </c>
      <c r="F64" s="13">
        <v>37</v>
      </c>
      <c r="G64" s="13">
        <v>561</v>
      </c>
      <c r="H64" s="13">
        <v>11</v>
      </c>
      <c r="I64" s="13">
        <v>3.72</v>
      </c>
      <c r="J64" s="14" t="s">
        <v>74</v>
      </c>
      <c r="K64" s="15" t="s">
        <v>26</v>
      </c>
    </row>
    <row r="65" spans="1:11" s="5" customFormat="1" x14ac:dyDescent="0.2">
      <c r="A65" s="13">
        <v>40</v>
      </c>
      <c r="B65" s="13" t="s">
        <v>7</v>
      </c>
      <c r="C65" s="13" t="s">
        <v>9</v>
      </c>
      <c r="D65" s="13" t="s">
        <v>70</v>
      </c>
      <c r="E65" s="13" t="s">
        <v>6</v>
      </c>
      <c r="F65" s="13">
        <v>35</v>
      </c>
      <c r="G65" s="13">
        <v>563</v>
      </c>
      <c r="H65" s="13">
        <v>11</v>
      </c>
      <c r="I65" s="13">
        <v>5.01</v>
      </c>
      <c r="J65" s="14" t="s">
        <v>74</v>
      </c>
      <c r="K65" s="15" t="s">
        <v>26</v>
      </c>
    </row>
    <row r="66" spans="1:11" s="5" customFormat="1" x14ac:dyDescent="0.2">
      <c r="A66" s="13">
        <v>41</v>
      </c>
      <c r="B66" s="13" t="s">
        <v>7</v>
      </c>
      <c r="C66" s="13" t="s">
        <v>9</v>
      </c>
      <c r="D66" s="13" t="s">
        <v>70</v>
      </c>
      <c r="E66" s="13" t="s">
        <v>6</v>
      </c>
      <c r="F66" s="13">
        <v>54</v>
      </c>
      <c r="G66" s="13">
        <v>544</v>
      </c>
      <c r="H66" s="13">
        <v>13</v>
      </c>
      <c r="I66" s="13">
        <v>5.94</v>
      </c>
      <c r="J66" s="14" t="s">
        <v>74</v>
      </c>
      <c r="K66" s="15" t="s">
        <v>26</v>
      </c>
    </row>
    <row r="67" spans="1:11" s="5" customFormat="1" x14ac:dyDescent="0.2">
      <c r="A67" s="13">
        <v>43</v>
      </c>
      <c r="B67" s="13" t="s">
        <v>7</v>
      </c>
      <c r="C67" s="13" t="s">
        <v>9</v>
      </c>
      <c r="D67" s="13" t="s">
        <v>70</v>
      </c>
      <c r="E67" s="13" t="s">
        <v>6</v>
      </c>
      <c r="F67" s="13">
        <v>14</v>
      </c>
      <c r="G67" s="13">
        <v>583</v>
      </c>
      <c r="H67" s="13">
        <v>8</v>
      </c>
      <c r="I67" s="13">
        <v>6.59</v>
      </c>
      <c r="J67" s="14" t="s">
        <v>74</v>
      </c>
      <c r="K67" s="15" t="s">
        <v>26</v>
      </c>
    </row>
    <row r="68" spans="1:11" s="5" customFormat="1" x14ac:dyDescent="0.2">
      <c r="A68" s="13">
        <v>44</v>
      </c>
      <c r="B68" s="13" t="s">
        <v>7</v>
      </c>
      <c r="C68" s="13" t="s">
        <v>9</v>
      </c>
      <c r="D68" s="13" t="s">
        <v>70</v>
      </c>
      <c r="E68" s="13" t="s">
        <v>6</v>
      </c>
      <c r="F68" s="13">
        <v>44</v>
      </c>
      <c r="G68" s="13">
        <v>554</v>
      </c>
      <c r="H68" s="13">
        <v>11</v>
      </c>
      <c r="I68" s="13">
        <v>4.3</v>
      </c>
      <c r="J68" s="14" t="s">
        <v>74</v>
      </c>
      <c r="K68" s="15" t="s">
        <v>26</v>
      </c>
    </row>
    <row r="69" spans="1:11" s="5" customFormat="1" x14ac:dyDescent="0.2">
      <c r="A69" s="13">
        <v>59</v>
      </c>
      <c r="B69" s="13" t="s">
        <v>7</v>
      </c>
      <c r="C69" s="13" t="s">
        <v>9</v>
      </c>
      <c r="D69" s="13" t="s">
        <v>70</v>
      </c>
      <c r="E69" s="13" t="s">
        <v>6</v>
      </c>
      <c r="F69" s="13">
        <v>26</v>
      </c>
      <c r="G69" s="13">
        <v>571</v>
      </c>
      <c r="H69" s="13">
        <v>13</v>
      </c>
      <c r="I69" s="13">
        <v>11.11</v>
      </c>
      <c r="J69" s="14" t="s">
        <v>74</v>
      </c>
      <c r="K69" s="15" t="s">
        <v>26</v>
      </c>
    </row>
    <row r="70" spans="1:11" s="5" customFormat="1" x14ac:dyDescent="0.2">
      <c r="A70" s="13">
        <v>61</v>
      </c>
      <c r="B70" s="13" t="s">
        <v>7</v>
      </c>
      <c r="C70" s="13" t="s">
        <v>9</v>
      </c>
      <c r="D70" s="13" t="s">
        <v>70</v>
      </c>
      <c r="E70" s="13" t="s">
        <v>6</v>
      </c>
      <c r="F70" s="13">
        <v>101</v>
      </c>
      <c r="G70" s="13">
        <v>496</v>
      </c>
      <c r="H70" s="13">
        <v>31</v>
      </c>
      <c r="I70" s="13">
        <v>3.72</v>
      </c>
      <c r="J70" s="14" t="s">
        <v>74</v>
      </c>
      <c r="K70" s="15" t="s">
        <v>26</v>
      </c>
    </row>
    <row r="71" spans="1:11" s="5" customFormat="1" x14ac:dyDescent="0.2">
      <c r="A71" s="13">
        <v>64</v>
      </c>
      <c r="B71" s="13" t="s">
        <v>7</v>
      </c>
      <c r="C71" s="13" t="s">
        <v>9</v>
      </c>
      <c r="D71" s="13" t="s">
        <v>70</v>
      </c>
      <c r="E71" s="13" t="s">
        <v>6</v>
      </c>
      <c r="F71" s="13">
        <v>52</v>
      </c>
      <c r="G71" s="13">
        <v>546</v>
      </c>
      <c r="H71" s="13">
        <v>19</v>
      </c>
      <c r="I71" s="13">
        <v>6.76</v>
      </c>
      <c r="J71" s="14" t="s">
        <v>74</v>
      </c>
      <c r="K71" s="15" t="s">
        <v>26</v>
      </c>
    </row>
    <row r="72" spans="1:11" s="5" customFormat="1" x14ac:dyDescent="0.2">
      <c r="A72" s="13">
        <v>77</v>
      </c>
      <c r="B72" s="13" t="s">
        <v>7</v>
      </c>
      <c r="C72" s="13" t="s">
        <v>9</v>
      </c>
      <c r="D72" s="13" t="s">
        <v>70</v>
      </c>
      <c r="E72" s="13" t="s">
        <v>6</v>
      </c>
      <c r="F72" s="13">
        <v>106</v>
      </c>
      <c r="G72" s="13">
        <v>492</v>
      </c>
      <c r="H72" s="13">
        <v>29</v>
      </c>
      <c r="I72" s="13">
        <v>4.71</v>
      </c>
      <c r="J72" s="14" t="s">
        <v>74</v>
      </c>
      <c r="K72" s="15" t="s">
        <v>26</v>
      </c>
    </row>
    <row r="73" spans="1:11" s="5" customFormat="1" x14ac:dyDescent="0.2">
      <c r="A73" s="13">
        <v>80</v>
      </c>
      <c r="B73" s="13" t="s">
        <v>7</v>
      </c>
      <c r="C73" s="13" t="s">
        <v>9</v>
      </c>
      <c r="D73" s="13" t="s">
        <v>70</v>
      </c>
      <c r="E73" s="13" t="s">
        <v>6</v>
      </c>
      <c r="F73" s="13">
        <v>98</v>
      </c>
      <c r="G73" s="13">
        <v>500</v>
      </c>
      <c r="H73" s="13">
        <v>16</v>
      </c>
      <c r="I73" s="13">
        <v>5.7</v>
      </c>
      <c r="J73" s="14" t="s">
        <v>74</v>
      </c>
      <c r="K73" s="15" t="s">
        <v>26</v>
      </c>
    </row>
    <row r="74" spans="1:11" s="5" customFormat="1" ht="15" thickBot="1" x14ac:dyDescent="0.25">
      <c r="A74" s="46" t="s">
        <v>34</v>
      </c>
      <c r="B74" s="46"/>
      <c r="C74" s="46"/>
      <c r="D74" s="16"/>
      <c r="E74" s="16"/>
      <c r="F74" s="16">
        <f>AVERAGE(F57:F73)</f>
        <v>57.294117647058826</v>
      </c>
      <c r="G74" s="16">
        <f t="shared" ref="G74:I74" si="4">AVERAGE(G57:G73)</f>
        <v>540.11764705882354</v>
      </c>
      <c r="H74" s="16">
        <f t="shared" si="4"/>
        <v>16.823529411764707</v>
      </c>
      <c r="I74" s="16">
        <f t="shared" si="4"/>
        <v>5.9399999999999995</v>
      </c>
      <c r="J74" s="21"/>
      <c r="K74" s="22"/>
    </row>
    <row r="75" spans="1:11" s="5" customFormat="1" ht="15" thickBot="1" x14ac:dyDescent="0.25">
      <c r="A75" s="45" t="s">
        <v>35</v>
      </c>
      <c r="B75" s="45"/>
      <c r="C75" s="45"/>
      <c r="D75" s="18"/>
      <c r="E75" s="18"/>
      <c r="F75" s="18">
        <f>(_xlfn.STDEV.P(F57:F73)/SQRT(17))</f>
        <v>9.4293089076927856</v>
      </c>
      <c r="G75" s="18">
        <f t="shared" ref="G75:I75" si="5">(_xlfn.STDEV.P(G57:G73)/SQRT(17))</f>
        <v>9.4172345697008826</v>
      </c>
      <c r="H75" s="18">
        <f t="shared" si="5"/>
        <v>2.1903141518647842</v>
      </c>
      <c r="I75" s="18">
        <f t="shared" si="5"/>
        <v>0.54731176947913374</v>
      </c>
      <c r="J75" s="23"/>
      <c r="K75" s="37"/>
    </row>
    <row r="76" spans="1:11" s="5" customFormat="1" ht="15" thickBot="1" x14ac:dyDescent="0.25">
      <c r="C76" s="20"/>
      <c r="D76" s="20"/>
    </row>
    <row r="77" spans="1:11" x14ac:dyDescent="0.2">
      <c r="A77" s="24">
        <v>11</v>
      </c>
      <c r="B77" s="10" t="s">
        <v>7</v>
      </c>
      <c r="C77" s="10" t="s">
        <v>8</v>
      </c>
      <c r="D77" s="10" t="s">
        <v>71</v>
      </c>
      <c r="E77" s="10" t="s">
        <v>6</v>
      </c>
      <c r="F77" s="10">
        <v>15</v>
      </c>
      <c r="G77" s="10">
        <v>583</v>
      </c>
      <c r="H77" s="10">
        <v>1</v>
      </c>
      <c r="I77" s="10">
        <v>15.05</v>
      </c>
      <c r="J77" s="11"/>
      <c r="K77" s="12" t="s">
        <v>25</v>
      </c>
    </row>
    <row r="78" spans="1:11" x14ac:dyDescent="0.2">
      <c r="A78" s="25">
        <v>15</v>
      </c>
      <c r="B78" s="13" t="s">
        <v>7</v>
      </c>
      <c r="C78" s="13" t="s">
        <v>8</v>
      </c>
      <c r="D78" s="13" t="s">
        <v>71</v>
      </c>
      <c r="E78" s="13" t="s">
        <v>6</v>
      </c>
      <c r="F78" s="13">
        <v>113</v>
      </c>
      <c r="G78" s="13">
        <v>485</v>
      </c>
      <c r="H78" s="13">
        <v>41</v>
      </c>
      <c r="I78" s="13">
        <v>5.62</v>
      </c>
      <c r="J78" s="14"/>
      <c r="K78" s="15" t="s">
        <v>25</v>
      </c>
    </row>
    <row r="79" spans="1:11" x14ac:dyDescent="0.2">
      <c r="A79" s="25">
        <v>16</v>
      </c>
      <c r="B79" s="13" t="s">
        <v>7</v>
      </c>
      <c r="C79" s="13" t="s">
        <v>8</v>
      </c>
      <c r="D79" s="13" t="s">
        <v>71</v>
      </c>
      <c r="E79" s="13" t="s">
        <v>6</v>
      </c>
      <c r="F79" s="13">
        <v>113</v>
      </c>
      <c r="G79" s="13">
        <v>484</v>
      </c>
      <c r="H79" s="13">
        <v>21</v>
      </c>
      <c r="I79" s="13">
        <v>17.39</v>
      </c>
      <c r="J79" s="14"/>
      <c r="K79" s="15" t="s">
        <v>25</v>
      </c>
    </row>
    <row r="80" spans="1:11" x14ac:dyDescent="0.2">
      <c r="A80" s="25">
        <v>23</v>
      </c>
      <c r="B80" s="13" t="s">
        <v>7</v>
      </c>
      <c r="C80" s="13" t="s">
        <v>8</v>
      </c>
      <c r="D80" s="13" t="s">
        <v>71</v>
      </c>
      <c r="E80" s="13" t="s">
        <v>6</v>
      </c>
      <c r="F80" s="13">
        <v>19</v>
      </c>
      <c r="G80" s="13">
        <v>579</v>
      </c>
      <c r="H80" s="13">
        <v>5</v>
      </c>
      <c r="I80" s="13">
        <v>15.98</v>
      </c>
      <c r="J80" s="14"/>
      <c r="K80" s="15" t="s">
        <v>25</v>
      </c>
    </row>
    <row r="81" spans="1:11" x14ac:dyDescent="0.2">
      <c r="A81" s="25">
        <v>24</v>
      </c>
      <c r="B81" s="13" t="s">
        <v>7</v>
      </c>
      <c r="C81" s="13" t="s">
        <v>8</v>
      </c>
      <c r="D81" s="13" t="s">
        <v>71</v>
      </c>
      <c r="E81" s="13" t="s">
        <v>6</v>
      </c>
      <c r="F81" s="13">
        <v>20</v>
      </c>
      <c r="G81" s="13">
        <v>577</v>
      </c>
      <c r="H81" s="13">
        <v>5</v>
      </c>
      <c r="I81" s="13">
        <v>9.7200000000000006</v>
      </c>
      <c r="J81" s="14"/>
      <c r="K81" s="15" t="s">
        <v>25</v>
      </c>
    </row>
    <row r="82" spans="1:11" x14ac:dyDescent="0.2">
      <c r="A82" s="25">
        <v>25</v>
      </c>
      <c r="B82" s="13" t="s">
        <v>7</v>
      </c>
      <c r="C82" s="13" t="s">
        <v>8</v>
      </c>
      <c r="D82" s="13" t="s">
        <v>71</v>
      </c>
      <c r="E82" s="13" t="s">
        <v>6</v>
      </c>
      <c r="F82" s="13">
        <v>104</v>
      </c>
      <c r="G82" s="13">
        <v>494</v>
      </c>
      <c r="H82" s="13">
        <v>19</v>
      </c>
      <c r="I82" s="13">
        <v>8.15</v>
      </c>
      <c r="J82" s="14"/>
      <c r="K82" s="15" t="s">
        <v>25</v>
      </c>
    </row>
    <row r="83" spans="1:11" x14ac:dyDescent="0.2">
      <c r="A83" s="25">
        <v>34</v>
      </c>
      <c r="B83" s="13" t="s">
        <v>7</v>
      </c>
      <c r="C83" s="13" t="s">
        <v>8</v>
      </c>
      <c r="D83" s="13" t="s">
        <v>71</v>
      </c>
      <c r="E83" s="13" t="s">
        <v>6</v>
      </c>
      <c r="F83" s="13">
        <v>8</v>
      </c>
      <c r="G83" s="13">
        <v>589</v>
      </c>
      <c r="H83" s="13">
        <v>5</v>
      </c>
      <c r="I83" s="13">
        <v>3.71</v>
      </c>
      <c r="J83" s="14"/>
      <c r="K83" s="15" t="s">
        <v>25</v>
      </c>
    </row>
    <row r="84" spans="1:11" x14ac:dyDescent="0.2">
      <c r="A84" s="25">
        <v>36</v>
      </c>
      <c r="B84" s="13" t="s">
        <v>7</v>
      </c>
      <c r="C84" s="13" t="s">
        <v>8</v>
      </c>
      <c r="D84" s="13" t="s">
        <v>71</v>
      </c>
      <c r="E84" s="13" t="s">
        <v>6</v>
      </c>
      <c r="F84" s="13">
        <v>55</v>
      </c>
      <c r="G84" s="13">
        <v>542</v>
      </c>
      <c r="H84" s="13">
        <v>17</v>
      </c>
      <c r="I84" s="13">
        <v>3.99</v>
      </c>
      <c r="J84" s="14"/>
      <c r="K84" s="15" t="s">
        <v>25</v>
      </c>
    </row>
    <row r="85" spans="1:11" x14ac:dyDescent="0.2">
      <c r="A85" s="25">
        <v>47</v>
      </c>
      <c r="B85" s="13" t="s">
        <v>7</v>
      </c>
      <c r="C85" s="13" t="s">
        <v>8</v>
      </c>
      <c r="D85" s="13" t="s">
        <v>71</v>
      </c>
      <c r="E85" s="13" t="s">
        <v>6</v>
      </c>
      <c r="F85" s="13">
        <v>11</v>
      </c>
      <c r="G85" s="13">
        <v>587</v>
      </c>
      <c r="H85" s="13">
        <v>1</v>
      </c>
      <c r="I85" s="13">
        <v>11.09</v>
      </c>
      <c r="J85" s="14"/>
      <c r="K85" s="15" t="s">
        <v>25</v>
      </c>
    </row>
    <row r="86" spans="1:11" x14ac:dyDescent="0.2">
      <c r="A86" s="25">
        <v>48</v>
      </c>
      <c r="B86" s="13" t="s">
        <v>7</v>
      </c>
      <c r="C86" s="13" t="s">
        <v>8</v>
      </c>
      <c r="D86" s="13" t="s">
        <v>71</v>
      </c>
      <c r="E86" s="13" t="s">
        <v>6</v>
      </c>
      <c r="F86" s="13">
        <v>52</v>
      </c>
      <c r="G86" s="13">
        <v>546</v>
      </c>
      <c r="H86" s="13">
        <v>16</v>
      </c>
      <c r="I86" s="13">
        <v>18.190000000000001</v>
      </c>
      <c r="J86" s="14"/>
      <c r="K86" s="15" t="s">
        <v>25</v>
      </c>
    </row>
    <row r="87" spans="1:11" s="3" customFormat="1" ht="15" thickBot="1" x14ac:dyDescent="0.25">
      <c r="A87" s="46" t="s">
        <v>34</v>
      </c>
      <c r="B87" s="46"/>
      <c r="C87" s="46"/>
      <c r="D87" s="16"/>
      <c r="E87" s="16"/>
      <c r="F87" s="16">
        <f>AVERAGE(F77:F86)</f>
        <v>51</v>
      </c>
      <c r="G87" s="16">
        <f t="shared" ref="G87:I87" si="6">AVERAGE(G77:G86)</f>
        <v>546.6</v>
      </c>
      <c r="H87" s="16">
        <f t="shared" si="6"/>
        <v>13.1</v>
      </c>
      <c r="I87" s="16">
        <f t="shared" si="6"/>
        <v>10.888999999999999</v>
      </c>
      <c r="J87" s="26"/>
      <c r="K87" s="17"/>
    </row>
    <row r="88" spans="1:11" s="3" customFormat="1" ht="15" thickBot="1" x14ac:dyDescent="0.25">
      <c r="A88" s="45" t="s">
        <v>35</v>
      </c>
      <c r="B88" s="45"/>
      <c r="C88" s="45"/>
      <c r="D88" s="18"/>
      <c r="E88" s="18"/>
      <c r="F88" s="18">
        <f>(_xlfn.STDEV.P(F77:F86)/SQRT(10))</f>
        <v>13.131641176943573</v>
      </c>
      <c r="G88" s="18">
        <f t="shared" ref="G88:H88" si="7">(_xlfn.STDEV.P(G77:G86)/SQRT(10))</f>
        <v>13.126461823355143</v>
      </c>
      <c r="H88" s="18">
        <f t="shared" si="7"/>
        <v>3.7267948695896846</v>
      </c>
      <c r="I88" s="18">
        <f t="shared" ref="I88" si="8">(_xlfn.STDEV.P(I77:I86)/SQRT(10))</f>
        <v>1.6571224758598861</v>
      </c>
      <c r="J88" s="27"/>
      <c r="K88" s="38"/>
    </row>
    <row r="89" spans="1:11" ht="15" thickBot="1" x14ac:dyDescent="0.25">
      <c r="J89" s="2"/>
    </row>
    <row r="90" spans="1:11" x14ac:dyDescent="0.2">
      <c r="A90" s="10">
        <v>5763</v>
      </c>
      <c r="B90" s="10" t="s">
        <v>7</v>
      </c>
      <c r="C90" s="10" t="s">
        <v>27</v>
      </c>
      <c r="D90" s="10" t="s">
        <v>33</v>
      </c>
      <c r="E90" s="10" t="s">
        <v>6</v>
      </c>
      <c r="F90" s="10">
        <v>88</v>
      </c>
      <c r="G90" s="10">
        <v>510</v>
      </c>
      <c r="H90" s="10">
        <v>17</v>
      </c>
      <c r="I90" s="10">
        <v>5.69</v>
      </c>
      <c r="J90" s="10"/>
      <c r="K90" s="12" t="s">
        <v>28</v>
      </c>
    </row>
    <row r="91" spans="1:11" x14ac:dyDescent="0.2">
      <c r="A91" s="13">
        <v>5779</v>
      </c>
      <c r="B91" s="13" t="s">
        <v>7</v>
      </c>
      <c r="C91" s="13" t="s">
        <v>27</v>
      </c>
      <c r="D91" s="13" t="s">
        <v>33</v>
      </c>
      <c r="E91" s="13" t="s">
        <v>6</v>
      </c>
      <c r="F91" s="13">
        <v>81</v>
      </c>
      <c r="G91" s="13">
        <v>517</v>
      </c>
      <c r="H91" s="13">
        <v>17</v>
      </c>
      <c r="I91" s="13">
        <v>12.58</v>
      </c>
      <c r="J91" s="13"/>
      <c r="K91" s="15" t="s">
        <v>28</v>
      </c>
    </row>
    <row r="92" spans="1:11" x14ac:dyDescent="0.2">
      <c r="A92" s="13">
        <v>5777</v>
      </c>
      <c r="B92" s="13" t="s">
        <v>7</v>
      </c>
      <c r="C92" s="13" t="s">
        <v>27</v>
      </c>
      <c r="D92" s="13" t="s">
        <v>33</v>
      </c>
      <c r="E92" s="13" t="s">
        <v>6</v>
      </c>
      <c r="F92" s="13">
        <v>78</v>
      </c>
      <c r="G92" s="13">
        <v>519</v>
      </c>
      <c r="H92" s="13">
        <v>33</v>
      </c>
      <c r="I92" s="13">
        <v>5.81</v>
      </c>
      <c r="J92" s="13"/>
      <c r="K92" s="15" t="s">
        <v>28</v>
      </c>
    </row>
    <row r="93" spans="1:11" x14ac:dyDescent="0.2">
      <c r="A93" s="13">
        <v>5780</v>
      </c>
      <c r="B93" s="13" t="s">
        <v>7</v>
      </c>
      <c r="C93" s="13" t="s">
        <v>27</v>
      </c>
      <c r="D93" s="13" t="s">
        <v>33</v>
      </c>
      <c r="E93" s="13" t="s">
        <v>6</v>
      </c>
      <c r="F93" s="13">
        <v>81</v>
      </c>
      <c r="G93" s="13">
        <v>517</v>
      </c>
      <c r="H93" s="13">
        <v>17</v>
      </c>
      <c r="I93" s="13">
        <v>5.04</v>
      </c>
      <c r="J93" s="13"/>
      <c r="K93" s="15" t="s">
        <v>28</v>
      </c>
    </row>
    <row r="94" spans="1:11" x14ac:dyDescent="0.2">
      <c r="A94" s="13">
        <v>5764</v>
      </c>
      <c r="B94" s="13" t="s">
        <v>7</v>
      </c>
      <c r="C94" s="13" t="s">
        <v>27</v>
      </c>
      <c r="D94" s="13" t="s">
        <v>33</v>
      </c>
      <c r="E94" s="13" t="s">
        <v>6</v>
      </c>
      <c r="F94" s="13">
        <v>132</v>
      </c>
      <c r="G94" s="13">
        <v>465</v>
      </c>
      <c r="H94" s="13">
        <v>23</v>
      </c>
      <c r="I94" s="13">
        <v>7.13</v>
      </c>
      <c r="J94" s="13"/>
      <c r="K94" s="15" t="s">
        <v>28</v>
      </c>
    </row>
    <row r="95" spans="1:11" x14ac:dyDescent="0.2">
      <c r="A95" s="13">
        <v>5768</v>
      </c>
      <c r="B95" s="13" t="s">
        <v>7</v>
      </c>
      <c r="C95" s="13" t="s">
        <v>27</v>
      </c>
      <c r="D95" s="13" t="s">
        <v>33</v>
      </c>
      <c r="E95" s="13" t="s">
        <v>6</v>
      </c>
      <c r="F95" s="13">
        <v>130</v>
      </c>
      <c r="G95" s="13">
        <v>468</v>
      </c>
      <c r="H95" s="13">
        <v>37</v>
      </c>
      <c r="I95" s="13">
        <v>21.84</v>
      </c>
      <c r="J95" s="13"/>
      <c r="K95" s="15" t="s">
        <v>28</v>
      </c>
    </row>
    <row r="96" spans="1:11" ht="15" thickBot="1" x14ac:dyDescent="0.25">
      <c r="A96" s="46" t="s">
        <v>34</v>
      </c>
      <c r="B96" s="46"/>
      <c r="C96" s="46"/>
      <c r="D96" s="16"/>
      <c r="E96" s="16"/>
      <c r="F96" s="16">
        <f>AVERAGE(F90:F95)</f>
        <v>98.333333333333329</v>
      </c>
      <c r="G96" s="16">
        <f t="shared" ref="G96:I96" si="9">AVERAGE(G90:G95)</f>
        <v>499.33333333333331</v>
      </c>
      <c r="H96" s="16">
        <f t="shared" si="9"/>
        <v>24</v>
      </c>
      <c r="I96" s="16">
        <f t="shared" si="9"/>
        <v>9.6816666666666666</v>
      </c>
      <c r="J96" s="28"/>
      <c r="K96" s="17"/>
    </row>
    <row r="97" spans="1:11" ht="15" thickBot="1" x14ac:dyDescent="0.25">
      <c r="A97" s="45" t="s">
        <v>35</v>
      </c>
      <c r="B97" s="45"/>
      <c r="C97" s="45"/>
      <c r="D97" s="18"/>
      <c r="E97" s="18"/>
      <c r="F97" s="18">
        <f>(_xlfn.STDEV.P(F90:F95)/SQRT(6))</f>
        <v>9.5121754336997757</v>
      </c>
      <c r="G97" s="18">
        <f t="shared" ref="G97:I97" si="10">(_xlfn.STDEV.P(G90:G95)/SQRT(6))</f>
        <v>9.5529712267576343</v>
      </c>
      <c r="H97" s="18">
        <f t="shared" si="10"/>
        <v>3.3249895572100008</v>
      </c>
      <c r="I97" s="18">
        <f t="shared" si="10"/>
        <v>2.4449760469931743</v>
      </c>
      <c r="J97" s="29"/>
      <c r="K97" s="39"/>
    </row>
    <row r="98" spans="1:11" ht="15" thickBot="1" x14ac:dyDescent="0.25"/>
    <row r="99" spans="1:11" x14ac:dyDescent="0.2">
      <c r="A99" s="10" t="s">
        <v>38</v>
      </c>
      <c r="B99" s="10" t="s">
        <v>29</v>
      </c>
      <c r="C99" s="10" t="s">
        <v>52</v>
      </c>
      <c r="D99" s="10" t="s">
        <v>53</v>
      </c>
      <c r="E99" s="10" t="s">
        <v>6</v>
      </c>
      <c r="F99" s="10">
        <v>27</v>
      </c>
      <c r="G99" s="10">
        <v>571</v>
      </c>
      <c r="H99" s="10">
        <v>13</v>
      </c>
      <c r="I99" s="10">
        <v>3.04</v>
      </c>
      <c r="J99" s="10" t="s">
        <v>55</v>
      </c>
      <c r="K99" s="12" t="s">
        <v>54</v>
      </c>
    </row>
    <row r="100" spans="1:11" x14ac:dyDescent="0.2">
      <c r="A100" s="13" t="s">
        <v>39</v>
      </c>
      <c r="B100" s="13" t="s">
        <v>29</v>
      </c>
      <c r="C100" s="13" t="s">
        <v>52</v>
      </c>
      <c r="D100" s="13" t="s">
        <v>53</v>
      </c>
      <c r="E100" s="13" t="s">
        <v>6</v>
      </c>
      <c r="F100" s="13">
        <v>83</v>
      </c>
      <c r="G100" s="13">
        <v>514</v>
      </c>
      <c r="H100" s="13">
        <v>19</v>
      </c>
      <c r="I100" s="13">
        <v>5.14</v>
      </c>
      <c r="J100" s="13" t="s">
        <v>55</v>
      </c>
      <c r="K100" s="15" t="s">
        <v>54</v>
      </c>
    </row>
    <row r="101" spans="1:11" x14ac:dyDescent="0.2">
      <c r="A101" s="13" t="s">
        <v>40</v>
      </c>
      <c r="B101" s="13" t="s">
        <v>29</v>
      </c>
      <c r="C101" s="13" t="s">
        <v>52</v>
      </c>
      <c r="D101" s="13" t="s">
        <v>53</v>
      </c>
      <c r="E101" s="13" t="s">
        <v>6</v>
      </c>
      <c r="F101" s="13">
        <v>76</v>
      </c>
      <c r="G101" s="13">
        <v>521</v>
      </c>
      <c r="H101" s="13">
        <v>19</v>
      </c>
      <c r="I101" s="13">
        <v>3.59</v>
      </c>
      <c r="J101" s="13" t="s">
        <v>55</v>
      </c>
      <c r="K101" s="15" t="s">
        <v>54</v>
      </c>
    </row>
    <row r="102" spans="1:11" x14ac:dyDescent="0.2">
      <c r="A102" s="13" t="s">
        <v>41</v>
      </c>
      <c r="B102" s="13" t="s">
        <v>29</v>
      </c>
      <c r="C102" s="13" t="s">
        <v>52</v>
      </c>
      <c r="D102" s="13" t="s">
        <v>53</v>
      </c>
      <c r="E102" s="13" t="s">
        <v>6</v>
      </c>
      <c r="F102" s="13">
        <v>170</v>
      </c>
      <c r="G102" s="13">
        <v>428</v>
      </c>
      <c r="H102" s="13">
        <v>30</v>
      </c>
      <c r="I102" s="13">
        <v>3.45</v>
      </c>
      <c r="J102" s="13" t="s">
        <v>55</v>
      </c>
      <c r="K102" s="15" t="s">
        <v>54</v>
      </c>
    </row>
    <row r="103" spans="1:11" x14ac:dyDescent="0.2">
      <c r="A103" s="13" t="s">
        <v>42</v>
      </c>
      <c r="B103" s="13" t="s">
        <v>29</v>
      </c>
      <c r="C103" s="13" t="s">
        <v>52</v>
      </c>
      <c r="D103" s="13" t="s">
        <v>53</v>
      </c>
      <c r="E103" s="13" t="s">
        <v>6</v>
      </c>
      <c r="F103" s="13">
        <v>93</v>
      </c>
      <c r="G103" s="13">
        <v>504</v>
      </c>
      <c r="H103" s="13">
        <v>30</v>
      </c>
      <c r="I103" s="13">
        <v>11.04</v>
      </c>
      <c r="J103" s="13" t="s">
        <v>55</v>
      </c>
      <c r="K103" s="15" t="s">
        <v>54</v>
      </c>
    </row>
    <row r="104" spans="1:11" x14ac:dyDescent="0.2">
      <c r="A104" s="13" t="s">
        <v>43</v>
      </c>
      <c r="B104" s="13" t="s">
        <v>29</v>
      </c>
      <c r="C104" s="13" t="s">
        <v>52</v>
      </c>
      <c r="D104" s="13" t="s">
        <v>53</v>
      </c>
      <c r="E104" s="13" t="s">
        <v>6</v>
      </c>
      <c r="F104" s="13">
        <v>101</v>
      </c>
      <c r="G104" s="13">
        <v>496</v>
      </c>
      <c r="H104" s="13">
        <v>25</v>
      </c>
      <c r="I104" s="13">
        <v>3.01</v>
      </c>
      <c r="J104" s="13" t="s">
        <v>55</v>
      </c>
      <c r="K104" s="15" t="s">
        <v>54</v>
      </c>
    </row>
    <row r="105" spans="1:11" x14ac:dyDescent="0.2">
      <c r="A105" s="13" t="s">
        <v>44</v>
      </c>
      <c r="B105" s="13" t="s">
        <v>29</v>
      </c>
      <c r="C105" s="13" t="s">
        <v>52</v>
      </c>
      <c r="D105" s="13" t="s">
        <v>53</v>
      </c>
      <c r="E105" s="13" t="s">
        <v>6</v>
      </c>
      <c r="F105" s="13">
        <v>74</v>
      </c>
      <c r="G105" s="13">
        <v>524</v>
      </c>
      <c r="H105" s="13">
        <v>13</v>
      </c>
      <c r="I105" s="13">
        <v>2.68</v>
      </c>
      <c r="J105" s="13" t="s">
        <v>55</v>
      </c>
      <c r="K105" s="15" t="s">
        <v>54</v>
      </c>
    </row>
    <row r="106" spans="1:11" x14ac:dyDescent="0.2">
      <c r="A106" s="13" t="s">
        <v>45</v>
      </c>
      <c r="B106" s="13" t="s">
        <v>7</v>
      </c>
      <c r="C106" s="13" t="s">
        <v>52</v>
      </c>
      <c r="D106" s="13" t="s">
        <v>53</v>
      </c>
      <c r="E106" s="13" t="s">
        <v>6</v>
      </c>
      <c r="F106" s="13">
        <v>96</v>
      </c>
      <c r="G106" s="13">
        <v>502</v>
      </c>
      <c r="H106" s="13">
        <v>15</v>
      </c>
      <c r="I106" s="13">
        <v>12.87</v>
      </c>
      <c r="J106" s="13" t="s">
        <v>55</v>
      </c>
      <c r="K106" s="15" t="s">
        <v>54</v>
      </c>
    </row>
    <row r="107" spans="1:11" x14ac:dyDescent="0.2">
      <c r="A107" s="13" t="s">
        <v>46</v>
      </c>
      <c r="B107" s="13" t="s">
        <v>7</v>
      </c>
      <c r="C107" s="13" t="s">
        <v>52</v>
      </c>
      <c r="D107" s="13" t="s">
        <v>53</v>
      </c>
      <c r="E107" s="13" t="s">
        <v>6</v>
      </c>
      <c r="F107" s="13">
        <v>17</v>
      </c>
      <c r="G107" s="13">
        <v>580</v>
      </c>
      <c r="H107" s="13">
        <v>5</v>
      </c>
      <c r="I107" s="13">
        <v>9.9600000000000009</v>
      </c>
      <c r="J107" s="13" t="s">
        <v>55</v>
      </c>
      <c r="K107" s="15" t="s">
        <v>54</v>
      </c>
    </row>
    <row r="108" spans="1:11" x14ac:dyDescent="0.2">
      <c r="A108" s="13" t="s">
        <v>47</v>
      </c>
      <c r="B108" s="13" t="s">
        <v>7</v>
      </c>
      <c r="C108" s="13" t="s">
        <v>52</v>
      </c>
      <c r="D108" s="13" t="s">
        <v>53</v>
      </c>
      <c r="E108" s="13" t="s">
        <v>6</v>
      </c>
      <c r="F108" s="13">
        <v>135</v>
      </c>
      <c r="G108" s="13">
        <v>463</v>
      </c>
      <c r="H108" s="13">
        <v>21</v>
      </c>
      <c r="I108" s="13">
        <v>2.88</v>
      </c>
      <c r="J108" s="13" t="s">
        <v>55</v>
      </c>
      <c r="K108" s="15" t="s">
        <v>54</v>
      </c>
    </row>
    <row r="109" spans="1:11" x14ac:dyDescent="0.2">
      <c r="A109" s="13" t="s">
        <v>48</v>
      </c>
      <c r="B109" s="13" t="s">
        <v>7</v>
      </c>
      <c r="C109" s="13" t="s">
        <v>52</v>
      </c>
      <c r="D109" s="13" t="s">
        <v>53</v>
      </c>
      <c r="E109" s="13" t="s">
        <v>6</v>
      </c>
      <c r="F109" s="13">
        <v>30</v>
      </c>
      <c r="G109" s="13">
        <v>568</v>
      </c>
      <c r="H109" s="13">
        <v>9</v>
      </c>
      <c r="I109" s="13">
        <v>4.1399999999999997</v>
      </c>
      <c r="J109" s="13" t="s">
        <v>55</v>
      </c>
      <c r="K109" s="15" t="s">
        <v>54</v>
      </c>
    </row>
    <row r="110" spans="1:11" x14ac:dyDescent="0.2">
      <c r="A110" s="13" t="s">
        <v>49</v>
      </c>
      <c r="B110" s="13" t="s">
        <v>7</v>
      </c>
      <c r="C110" s="13" t="s">
        <v>52</v>
      </c>
      <c r="D110" s="13" t="s">
        <v>53</v>
      </c>
      <c r="E110" s="13" t="s">
        <v>6</v>
      </c>
      <c r="F110" s="13">
        <v>124</v>
      </c>
      <c r="G110" s="13">
        <v>474</v>
      </c>
      <c r="H110" s="13">
        <v>21</v>
      </c>
      <c r="I110" s="13">
        <v>9.35</v>
      </c>
      <c r="J110" s="13" t="s">
        <v>55</v>
      </c>
      <c r="K110" s="15" t="s">
        <v>54</v>
      </c>
    </row>
    <row r="111" spans="1:11" x14ac:dyDescent="0.2">
      <c r="A111" s="13" t="s">
        <v>50</v>
      </c>
      <c r="B111" s="13" t="s">
        <v>7</v>
      </c>
      <c r="C111" s="13" t="s">
        <v>52</v>
      </c>
      <c r="D111" s="13" t="s">
        <v>53</v>
      </c>
      <c r="E111" s="13" t="s">
        <v>6</v>
      </c>
      <c r="F111" s="13">
        <v>97</v>
      </c>
      <c r="G111" s="13">
        <v>501</v>
      </c>
      <c r="H111" s="13">
        <v>33</v>
      </c>
      <c r="I111" s="13">
        <v>4.9800000000000004</v>
      </c>
      <c r="J111" s="13" t="s">
        <v>55</v>
      </c>
      <c r="K111" s="15" t="s">
        <v>54</v>
      </c>
    </row>
    <row r="112" spans="1:11" x14ac:dyDescent="0.2">
      <c r="A112" s="13" t="s">
        <v>51</v>
      </c>
      <c r="B112" s="13" t="s">
        <v>7</v>
      </c>
      <c r="C112" s="13" t="s">
        <v>52</v>
      </c>
      <c r="D112" s="13" t="s">
        <v>53</v>
      </c>
      <c r="E112" s="13" t="s">
        <v>6</v>
      </c>
      <c r="F112" s="13">
        <v>73</v>
      </c>
      <c r="G112" s="13">
        <v>525</v>
      </c>
      <c r="H112" s="13">
        <v>15</v>
      </c>
      <c r="I112" s="13">
        <v>11.62</v>
      </c>
      <c r="J112" s="13" t="s">
        <v>55</v>
      </c>
      <c r="K112" s="15" t="s">
        <v>54</v>
      </c>
    </row>
    <row r="113" spans="1:11" ht="15" thickBot="1" x14ac:dyDescent="0.25">
      <c r="A113" s="46" t="s">
        <v>34</v>
      </c>
      <c r="B113" s="46"/>
      <c r="C113" s="46"/>
      <c r="D113" s="16"/>
      <c r="E113" s="13"/>
      <c r="F113" s="16">
        <f>AVERAGE(F99:F112)</f>
        <v>85.428571428571431</v>
      </c>
      <c r="G113" s="16">
        <f t="shared" ref="G113:I113" si="11">AVERAGE(G99:G112)</f>
        <v>512.21428571428567</v>
      </c>
      <c r="H113" s="16">
        <f t="shared" si="11"/>
        <v>19.142857142857142</v>
      </c>
      <c r="I113" s="16">
        <f t="shared" si="11"/>
        <v>6.2678571428571432</v>
      </c>
      <c r="J113" s="13"/>
      <c r="K113" s="17"/>
    </row>
    <row r="114" spans="1:11" ht="15" thickBot="1" x14ac:dyDescent="0.25">
      <c r="A114" s="45" t="s">
        <v>35</v>
      </c>
      <c r="B114" s="45"/>
      <c r="C114" s="45"/>
      <c r="D114" s="18"/>
      <c r="E114" s="18"/>
      <c r="F114" s="18">
        <f>(_xlfn.STDEV.P(F99:F112)/SQRT(14))</f>
        <v>10.87766588751235</v>
      </c>
      <c r="G114" s="18">
        <f t="shared" ref="G114:I114" si="12">(_xlfn.STDEV.P(G99:G112)/SQRT(14))</f>
        <v>10.851586252629184</v>
      </c>
      <c r="H114" s="18">
        <f t="shared" si="12"/>
        <v>2.1209767264287644</v>
      </c>
      <c r="I114" s="18">
        <f t="shared" si="12"/>
        <v>0.97439472503443236</v>
      </c>
      <c r="J114" s="30"/>
      <c r="K114" s="40"/>
    </row>
    <row r="115" spans="1:11" ht="15" thickBo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5"/>
      <c r="K115" s="6"/>
    </row>
    <row r="116" spans="1:11" x14ac:dyDescent="0.2">
      <c r="A116" s="10">
        <v>3077</v>
      </c>
      <c r="B116" s="10" t="s">
        <v>29</v>
      </c>
      <c r="C116" s="10" t="s">
        <v>57</v>
      </c>
      <c r="D116" s="10" t="s">
        <v>33</v>
      </c>
      <c r="E116" s="10" t="s">
        <v>6</v>
      </c>
      <c r="F116" s="31">
        <v>284</v>
      </c>
      <c r="G116" s="31">
        <v>314</v>
      </c>
      <c r="H116" s="31">
        <v>49</v>
      </c>
      <c r="I116" s="31">
        <v>5.58</v>
      </c>
      <c r="J116" s="10" t="s">
        <v>58</v>
      </c>
      <c r="K116" s="32" t="s">
        <v>59</v>
      </c>
    </row>
    <row r="117" spans="1:11" x14ac:dyDescent="0.2">
      <c r="A117" s="13">
        <v>3078</v>
      </c>
      <c r="B117" s="13" t="s">
        <v>29</v>
      </c>
      <c r="C117" s="13" t="s">
        <v>57</v>
      </c>
      <c r="D117" s="13" t="s">
        <v>33</v>
      </c>
      <c r="E117" s="13" t="s">
        <v>6</v>
      </c>
      <c r="F117" s="16">
        <v>127</v>
      </c>
      <c r="G117" s="16">
        <v>471</v>
      </c>
      <c r="H117" s="16">
        <v>39</v>
      </c>
      <c r="I117" s="16">
        <v>3.9</v>
      </c>
      <c r="J117" s="13" t="s">
        <v>58</v>
      </c>
      <c r="K117" s="17" t="s">
        <v>59</v>
      </c>
    </row>
    <row r="118" spans="1:11" x14ac:dyDescent="0.2">
      <c r="A118" s="13">
        <v>3084</v>
      </c>
      <c r="B118" s="13" t="s">
        <v>29</v>
      </c>
      <c r="C118" s="13" t="s">
        <v>57</v>
      </c>
      <c r="D118" s="13" t="s">
        <v>33</v>
      </c>
      <c r="E118" s="13" t="s">
        <v>6</v>
      </c>
      <c r="F118" s="16">
        <v>211</v>
      </c>
      <c r="G118" s="16">
        <v>386</v>
      </c>
      <c r="H118" s="16">
        <v>43</v>
      </c>
      <c r="I118" s="16">
        <v>4.43</v>
      </c>
      <c r="J118" s="13" t="s">
        <v>58</v>
      </c>
      <c r="K118" s="17" t="s">
        <v>59</v>
      </c>
    </row>
    <row r="119" spans="1:11" x14ac:dyDescent="0.2">
      <c r="A119" s="13">
        <v>3090</v>
      </c>
      <c r="B119" s="13" t="s">
        <v>29</v>
      </c>
      <c r="C119" s="13" t="s">
        <v>57</v>
      </c>
      <c r="D119" s="13" t="s">
        <v>33</v>
      </c>
      <c r="E119" s="13" t="s">
        <v>6</v>
      </c>
      <c r="F119" s="16">
        <v>178</v>
      </c>
      <c r="G119" s="16">
        <v>419</v>
      </c>
      <c r="H119" s="16">
        <v>47</v>
      </c>
      <c r="I119" s="16">
        <v>3.37</v>
      </c>
      <c r="J119" s="13" t="s">
        <v>58</v>
      </c>
      <c r="K119" s="17" t="s">
        <v>59</v>
      </c>
    </row>
    <row r="120" spans="1:11" x14ac:dyDescent="0.2">
      <c r="A120" s="13">
        <v>3097</v>
      </c>
      <c r="B120" s="13" t="s">
        <v>29</v>
      </c>
      <c r="C120" s="13" t="s">
        <v>57</v>
      </c>
      <c r="D120" s="13" t="s">
        <v>33</v>
      </c>
      <c r="E120" s="13" t="s">
        <v>6</v>
      </c>
      <c r="F120" s="16">
        <v>144</v>
      </c>
      <c r="G120" s="16">
        <v>453</v>
      </c>
      <c r="H120" s="16">
        <v>31</v>
      </c>
      <c r="I120" s="16">
        <v>6.86</v>
      </c>
      <c r="J120" s="13" t="s">
        <v>58</v>
      </c>
      <c r="K120" s="17" t="s">
        <v>59</v>
      </c>
    </row>
    <row r="121" spans="1:11" x14ac:dyDescent="0.2">
      <c r="A121" s="13">
        <v>3100</v>
      </c>
      <c r="B121" s="13" t="s">
        <v>29</v>
      </c>
      <c r="C121" s="13" t="s">
        <v>57</v>
      </c>
      <c r="D121" s="13" t="s">
        <v>33</v>
      </c>
      <c r="E121" s="13" t="s">
        <v>6</v>
      </c>
      <c r="F121" s="16">
        <v>206</v>
      </c>
      <c r="G121" s="16">
        <v>392</v>
      </c>
      <c r="H121" s="16">
        <v>50</v>
      </c>
      <c r="I121" s="16">
        <v>3.49</v>
      </c>
      <c r="J121" s="13" t="s">
        <v>58</v>
      </c>
      <c r="K121" s="17" t="s">
        <v>59</v>
      </c>
    </row>
    <row r="122" spans="1:11" x14ac:dyDescent="0.2">
      <c r="A122" s="13">
        <v>3079</v>
      </c>
      <c r="B122" s="13" t="s">
        <v>7</v>
      </c>
      <c r="C122" s="13" t="s">
        <v>57</v>
      </c>
      <c r="D122" s="13" t="s">
        <v>33</v>
      </c>
      <c r="E122" s="13" t="s">
        <v>6</v>
      </c>
      <c r="F122" s="16">
        <v>155</v>
      </c>
      <c r="G122" s="16">
        <v>442</v>
      </c>
      <c r="H122" s="16">
        <v>32</v>
      </c>
      <c r="I122" s="16">
        <v>8.3699999999999992</v>
      </c>
      <c r="J122" s="13" t="s">
        <v>58</v>
      </c>
      <c r="K122" s="17" t="s">
        <v>59</v>
      </c>
    </row>
    <row r="123" spans="1:11" x14ac:dyDescent="0.2">
      <c r="A123" s="13">
        <v>3087</v>
      </c>
      <c r="B123" s="13" t="s">
        <v>7</v>
      </c>
      <c r="C123" s="13" t="s">
        <v>57</v>
      </c>
      <c r="D123" s="13" t="s">
        <v>33</v>
      </c>
      <c r="E123" s="13" t="s">
        <v>6</v>
      </c>
      <c r="F123" s="16">
        <v>125</v>
      </c>
      <c r="G123" s="16">
        <v>473</v>
      </c>
      <c r="H123" s="16">
        <v>23</v>
      </c>
      <c r="I123" s="16">
        <v>4.9000000000000004</v>
      </c>
      <c r="J123" s="13" t="s">
        <v>58</v>
      </c>
      <c r="K123" s="17" t="s">
        <v>59</v>
      </c>
    </row>
    <row r="124" spans="1:11" x14ac:dyDescent="0.2">
      <c r="A124" s="13">
        <v>3088</v>
      </c>
      <c r="B124" s="13" t="s">
        <v>7</v>
      </c>
      <c r="C124" s="13" t="s">
        <v>57</v>
      </c>
      <c r="D124" s="13" t="s">
        <v>33</v>
      </c>
      <c r="E124" s="13" t="s">
        <v>6</v>
      </c>
      <c r="F124" s="16">
        <v>185</v>
      </c>
      <c r="G124" s="16">
        <v>413</v>
      </c>
      <c r="H124" s="16">
        <v>42</v>
      </c>
      <c r="I124" s="16">
        <v>3.35</v>
      </c>
      <c r="J124" s="13" t="s">
        <v>58</v>
      </c>
      <c r="K124" s="17" t="s">
        <v>59</v>
      </c>
    </row>
    <row r="125" spans="1:11" x14ac:dyDescent="0.2">
      <c r="A125" s="13">
        <v>3092</v>
      </c>
      <c r="B125" s="13" t="s">
        <v>7</v>
      </c>
      <c r="C125" s="13" t="s">
        <v>57</v>
      </c>
      <c r="D125" s="13" t="s">
        <v>33</v>
      </c>
      <c r="E125" s="13" t="s">
        <v>6</v>
      </c>
      <c r="F125" s="16">
        <v>128</v>
      </c>
      <c r="G125" s="16">
        <v>470</v>
      </c>
      <c r="H125" s="16">
        <v>31</v>
      </c>
      <c r="I125" s="16">
        <v>3.8</v>
      </c>
      <c r="J125" s="13" t="s">
        <v>58</v>
      </c>
      <c r="K125" s="17" t="s">
        <v>59</v>
      </c>
    </row>
    <row r="126" spans="1:11" x14ac:dyDescent="0.2">
      <c r="A126" s="13">
        <v>3096</v>
      </c>
      <c r="B126" s="13" t="s">
        <v>7</v>
      </c>
      <c r="C126" s="13" t="s">
        <v>57</v>
      </c>
      <c r="D126" s="13" t="s">
        <v>33</v>
      </c>
      <c r="E126" s="13" t="s">
        <v>6</v>
      </c>
      <c r="F126" s="16">
        <v>195</v>
      </c>
      <c r="G126" s="16">
        <v>402</v>
      </c>
      <c r="H126" s="16">
        <v>27</v>
      </c>
      <c r="I126" s="16">
        <v>4.5199999999999996</v>
      </c>
      <c r="J126" s="13" t="s">
        <v>58</v>
      </c>
      <c r="K126" s="17" t="s">
        <v>59</v>
      </c>
    </row>
    <row r="127" spans="1:11" ht="15" thickBot="1" x14ac:dyDescent="0.25">
      <c r="A127" s="46" t="s">
        <v>34</v>
      </c>
      <c r="B127" s="46"/>
      <c r="C127" s="46"/>
      <c r="D127" s="16"/>
      <c r="E127" s="16"/>
      <c r="F127" s="16">
        <f>AVERAGE(F116:F126)</f>
        <v>176.18181818181819</v>
      </c>
      <c r="G127" s="16">
        <f t="shared" ref="G127:I127" si="13">AVERAGE(G116:G126)</f>
        <v>421.36363636363637</v>
      </c>
      <c r="H127" s="16">
        <f t="shared" si="13"/>
        <v>37.636363636363633</v>
      </c>
      <c r="I127" s="16">
        <f t="shared" si="13"/>
        <v>4.7790909090909084</v>
      </c>
      <c r="J127" s="13"/>
      <c r="K127" s="17"/>
    </row>
    <row r="128" spans="1:11" ht="15" thickBot="1" x14ac:dyDescent="0.25">
      <c r="A128" s="45" t="s">
        <v>35</v>
      </c>
      <c r="B128" s="45"/>
      <c r="C128" s="45"/>
      <c r="D128" s="18"/>
      <c r="E128" s="18"/>
      <c r="F128" s="18">
        <f>(_xlfn.STDEV.P(F116:F126)/SQRT(11))</f>
        <v>13.788735480302575</v>
      </c>
      <c r="G128" s="18">
        <f t="shared" ref="G128:I128" si="14">(_xlfn.STDEV.P(G116:G126)/SQRT(11))</f>
        <v>13.790805852836286</v>
      </c>
      <c r="H128" s="18">
        <f t="shared" si="14"/>
        <v>2.6761040118414381</v>
      </c>
      <c r="I128" s="18">
        <f t="shared" si="14"/>
        <v>0.45898640492921244</v>
      </c>
      <c r="J128" s="30"/>
      <c r="K128" s="41"/>
    </row>
    <row r="129" spans="1:11" ht="15" thickBo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5"/>
      <c r="K129" s="6"/>
    </row>
    <row r="130" spans="1:11" x14ac:dyDescent="0.2">
      <c r="A130" s="10">
        <v>391</v>
      </c>
      <c r="B130" s="10" t="s">
        <v>29</v>
      </c>
      <c r="C130" s="31" t="s">
        <v>60</v>
      </c>
      <c r="D130" s="31" t="s">
        <v>71</v>
      </c>
      <c r="E130" s="10" t="s">
        <v>6</v>
      </c>
      <c r="F130" s="10">
        <v>22</v>
      </c>
      <c r="G130" s="10">
        <v>576</v>
      </c>
      <c r="H130" s="10">
        <v>5</v>
      </c>
      <c r="I130" s="10">
        <v>10.47</v>
      </c>
      <c r="J130" s="10" t="s">
        <v>58</v>
      </c>
      <c r="K130" s="32" t="s">
        <v>61</v>
      </c>
    </row>
    <row r="131" spans="1:11" x14ac:dyDescent="0.2">
      <c r="A131" s="13">
        <v>403</v>
      </c>
      <c r="B131" s="13" t="s">
        <v>29</v>
      </c>
      <c r="C131" s="16" t="s">
        <v>60</v>
      </c>
      <c r="D131" s="16" t="s">
        <v>71</v>
      </c>
      <c r="E131" s="13" t="s">
        <v>6</v>
      </c>
      <c r="F131" s="13">
        <v>110</v>
      </c>
      <c r="G131" s="13">
        <v>488</v>
      </c>
      <c r="H131" s="13">
        <v>22</v>
      </c>
      <c r="I131" s="13">
        <v>6.45</v>
      </c>
      <c r="J131" s="13" t="s">
        <v>58</v>
      </c>
      <c r="K131" s="17" t="s">
        <v>61</v>
      </c>
    </row>
    <row r="132" spans="1:11" x14ac:dyDescent="0.2">
      <c r="A132" s="13">
        <v>404</v>
      </c>
      <c r="B132" s="13" t="s">
        <v>29</v>
      </c>
      <c r="C132" s="16" t="s">
        <v>60</v>
      </c>
      <c r="D132" s="16" t="s">
        <v>71</v>
      </c>
      <c r="E132" s="13" t="s">
        <v>6</v>
      </c>
      <c r="F132" s="13">
        <v>98</v>
      </c>
      <c r="G132" s="13">
        <v>499</v>
      </c>
      <c r="H132" s="13">
        <v>25</v>
      </c>
      <c r="I132" s="13">
        <v>6.55</v>
      </c>
      <c r="J132" s="13" t="s">
        <v>58</v>
      </c>
      <c r="K132" s="17" t="s">
        <v>61</v>
      </c>
    </row>
    <row r="133" spans="1:11" x14ac:dyDescent="0.2">
      <c r="A133" s="13">
        <v>406</v>
      </c>
      <c r="B133" s="13" t="s">
        <v>29</v>
      </c>
      <c r="C133" s="16" t="s">
        <v>60</v>
      </c>
      <c r="D133" s="16" t="s">
        <v>71</v>
      </c>
      <c r="E133" s="13" t="s">
        <v>6</v>
      </c>
      <c r="F133" s="13">
        <v>23</v>
      </c>
      <c r="G133" s="13">
        <v>575</v>
      </c>
      <c r="H133" s="13">
        <v>15</v>
      </c>
      <c r="I133" s="13">
        <v>4.79</v>
      </c>
      <c r="J133" s="13" t="s">
        <v>58</v>
      </c>
      <c r="K133" s="17" t="s">
        <v>61</v>
      </c>
    </row>
    <row r="134" spans="1:11" x14ac:dyDescent="0.2">
      <c r="A134" s="13">
        <v>384</v>
      </c>
      <c r="B134" s="13" t="s">
        <v>29</v>
      </c>
      <c r="C134" s="16" t="s">
        <v>60</v>
      </c>
      <c r="D134" s="16" t="s">
        <v>71</v>
      </c>
      <c r="E134" s="13" t="s">
        <v>6</v>
      </c>
      <c r="F134" s="13">
        <v>63</v>
      </c>
      <c r="G134" s="13">
        <v>534</v>
      </c>
      <c r="H134" s="13">
        <v>20</v>
      </c>
      <c r="I134" s="13">
        <v>6.66</v>
      </c>
      <c r="J134" s="13" t="s">
        <v>58</v>
      </c>
      <c r="K134" s="17" t="s">
        <v>61</v>
      </c>
    </row>
    <row r="135" spans="1:11" x14ac:dyDescent="0.2">
      <c r="A135" s="13">
        <v>385</v>
      </c>
      <c r="B135" s="13" t="s">
        <v>29</v>
      </c>
      <c r="C135" s="16" t="s">
        <v>60</v>
      </c>
      <c r="D135" s="16" t="s">
        <v>71</v>
      </c>
      <c r="E135" s="13" t="s">
        <v>6</v>
      </c>
      <c r="F135" s="13">
        <v>182</v>
      </c>
      <c r="G135" s="13">
        <v>416</v>
      </c>
      <c r="H135" s="13">
        <v>31</v>
      </c>
      <c r="I135" s="13">
        <v>3</v>
      </c>
      <c r="J135" s="13" t="s">
        <v>58</v>
      </c>
      <c r="K135" s="17" t="s">
        <v>61</v>
      </c>
    </row>
    <row r="136" spans="1:11" x14ac:dyDescent="0.2">
      <c r="A136" s="13">
        <v>386</v>
      </c>
      <c r="B136" s="13" t="s">
        <v>29</v>
      </c>
      <c r="C136" s="16" t="s">
        <v>60</v>
      </c>
      <c r="D136" s="16" t="s">
        <v>71</v>
      </c>
      <c r="E136" s="13" t="s">
        <v>6</v>
      </c>
      <c r="F136" s="13">
        <v>119</v>
      </c>
      <c r="G136" s="13">
        <v>479</v>
      </c>
      <c r="H136" s="13">
        <v>31</v>
      </c>
      <c r="I136" s="13">
        <v>13.72</v>
      </c>
      <c r="J136" s="13" t="s">
        <v>58</v>
      </c>
      <c r="K136" s="17" t="s">
        <v>61</v>
      </c>
    </row>
    <row r="137" spans="1:11" x14ac:dyDescent="0.2">
      <c r="A137" s="13">
        <v>411</v>
      </c>
      <c r="B137" s="13" t="s">
        <v>29</v>
      </c>
      <c r="C137" s="16" t="s">
        <v>60</v>
      </c>
      <c r="D137" s="16" t="s">
        <v>71</v>
      </c>
      <c r="E137" s="13" t="s">
        <v>6</v>
      </c>
      <c r="F137" s="13">
        <v>97</v>
      </c>
      <c r="G137" s="13">
        <v>501</v>
      </c>
      <c r="H137" s="13">
        <v>15</v>
      </c>
      <c r="I137" s="13">
        <v>10.38</v>
      </c>
      <c r="J137" s="13" t="s">
        <v>58</v>
      </c>
      <c r="K137" s="17" t="s">
        <v>61</v>
      </c>
    </row>
    <row r="138" spans="1:11" x14ac:dyDescent="0.2">
      <c r="A138" s="13">
        <v>421</v>
      </c>
      <c r="B138" s="13" t="s">
        <v>29</v>
      </c>
      <c r="C138" s="16" t="s">
        <v>60</v>
      </c>
      <c r="D138" s="16" t="s">
        <v>71</v>
      </c>
      <c r="E138" s="13" t="s">
        <v>6</v>
      </c>
      <c r="F138" s="13">
        <v>50</v>
      </c>
      <c r="G138" s="13">
        <v>547</v>
      </c>
      <c r="H138" s="13">
        <v>19</v>
      </c>
      <c r="I138" s="13">
        <v>6.67</v>
      </c>
      <c r="J138" s="13" t="s">
        <v>58</v>
      </c>
      <c r="K138" s="17" t="s">
        <v>61</v>
      </c>
    </row>
    <row r="139" spans="1:11" x14ac:dyDescent="0.2">
      <c r="A139" s="13">
        <v>423</v>
      </c>
      <c r="B139" s="13" t="s">
        <v>29</v>
      </c>
      <c r="C139" s="16" t="s">
        <v>60</v>
      </c>
      <c r="D139" s="16" t="s">
        <v>71</v>
      </c>
      <c r="E139" s="13" t="s">
        <v>6</v>
      </c>
      <c r="F139" s="13">
        <v>98</v>
      </c>
      <c r="G139" s="13">
        <v>499</v>
      </c>
      <c r="H139" s="13">
        <v>27</v>
      </c>
      <c r="I139" s="13">
        <v>7.69</v>
      </c>
      <c r="J139" s="13" t="s">
        <v>58</v>
      </c>
      <c r="K139" s="17" t="s">
        <v>61</v>
      </c>
    </row>
    <row r="140" spans="1:11" x14ac:dyDescent="0.2">
      <c r="A140" s="13">
        <v>430</v>
      </c>
      <c r="B140" s="13" t="s">
        <v>29</v>
      </c>
      <c r="C140" s="16" t="s">
        <v>60</v>
      </c>
      <c r="D140" s="16" t="s">
        <v>71</v>
      </c>
      <c r="E140" s="13" t="s">
        <v>6</v>
      </c>
      <c r="F140" s="13">
        <v>65</v>
      </c>
      <c r="G140" s="13">
        <v>533</v>
      </c>
      <c r="H140" s="13">
        <v>21</v>
      </c>
      <c r="I140" s="13">
        <v>5.22</v>
      </c>
      <c r="J140" s="13" t="s">
        <v>58</v>
      </c>
      <c r="K140" s="17" t="s">
        <v>61</v>
      </c>
    </row>
    <row r="141" spans="1:11" x14ac:dyDescent="0.2">
      <c r="A141" s="13">
        <v>432</v>
      </c>
      <c r="B141" s="13" t="s">
        <v>29</v>
      </c>
      <c r="C141" s="16" t="s">
        <v>60</v>
      </c>
      <c r="D141" s="16" t="s">
        <v>71</v>
      </c>
      <c r="E141" s="13" t="s">
        <v>6</v>
      </c>
      <c r="F141" s="13">
        <v>121</v>
      </c>
      <c r="G141" s="13">
        <v>477</v>
      </c>
      <c r="H141" s="13">
        <v>35</v>
      </c>
      <c r="I141" s="13">
        <v>7.7</v>
      </c>
      <c r="J141" s="13" t="s">
        <v>58</v>
      </c>
      <c r="K141" s="17" t="s">
        <v>61</v>
      </c>
    </row>
    <row r="142" spans="1:11" x14ac:dyDescent="0.2">
      <c r="A142" s="13">
        <v>433</v>
      </c>
      <c r="B142" s="13" t="s">
        <v>29</v>
      </c>
      <c r="C142" s="16" t="s">
        <v>60</v>
      </c>
      <c r="D142" s="16" t="s">
        <v>71</v>
      </c>
      <c r="E142" s="13" t="s">
        <v>6</v>
      </c>
      <c r="F142" s="13">
        <v>176</v>
      </c>
      <c r="G142" s="13">
        <v>421</v>
      </c>
      <c r="H142" s="13">
        <v>44</v>
      </c>
      <c r="I142" s="13">
        <v>3.77</v>
      </c>
      <c r="J142" s="13" t="s">
        <v>58</v>
      </c>
      <c r="K142" s="17" t="s">
        <v>61</v>
      </c>
    </row>
    <row r="143" spans="1:11" x14ac:dyDescent="0.2">
      <c r="A143" s="13">
        <v>460</v>
      </c>
      <c r="B143" s="13" t="s">
        <v>29</v>
      </c>
      <c r="C143" s="16" t="s">
        <v>60</v>
      </c>
      <c r="D143" s="16" t="s">
        <v>71</v>
      </c>
      <c r="E143" s="13" t="s">
        <v>6</v>
      </c>
      <c r="F143" s="13">
        <v>10</v>
      </c>
      <c r="G143" s="13">
        <v>588</v>
      </c>
      <c r="H143" s="13">
        <v>15</v>
      </c>
      <c r="I143" s="13">
        <v>2.9</v>
      </c>
      <c r="J143" s="13" t="s">
        <v>58</v>
      </c>
      <c r="K143" s="17" t="s">
        <v>61</v>
      </c>
    </row>
    <row r="144" spans="1:11" x14ac:dyDescent="0.2">
      <c r="A144" s="13">
        <v>425</v>
      </c>
      <c r="B144" s="13" t="s">
        <v>7</v>
      </c>
      <c r="C144" s="16" t="s">
        <v>60</v>
      </c>
      <c r="D144" s="16" t="s">
        <v>71</v>
      </c>
      <c r="E144" s="13" t="s">
        <v>6</v>
      </c>
      <c r="F144" s="13">
        <v>55</v>
      </c>
      <c r="G144" s="13">
        <v>543</v>
      </c>
      <c r="H144" s="13">
        <v>13</v>
      </c>
      <c r="I144" s="13">
        <v>4.83</v>
      </c>
      <c r="J144" s="13" t="s">
        <v>58</v>
      </c>
      <c r="K144" s="17" t="s">
        <v>61</v>
      </c>
    </row>
    <row r="145" spans="1:11" x14ac:dyDescent="0.2">
      <c r="A145" s="13">
        <v>418</v>
      </c>
      <c r="B145" s="13" t="s">
        <v>7</v>
      </c>
      <c r="C145" s="16" t="s">
        <v>60</v>
      </c>
      <c r="D145" s="16" t="s">
        <v>71</v>
      </c>
      <c r="E145" s="13" t="s">
        <v>6</v>
      </c>
      <c r="F145" s="13">
        <v>92</v>
      </c>
      <c r="G145" s="13">
        <v>506</v>
      </c>
      <c r="H145" s="13">
        <v>17</v>
      </c>
      <c r="I145" s="13">
        <v>10.77</v>
      </c>
      <c r="J145" s="13" t="s">
        <v>58</v>
      </c>
      <c r="K145" s="17" t="s">
        <v>61</v>
      </c>
    </row>
    <row r="146" spans="1:11" x14ac:dyDescent="0.2">
      <c r="A146" s="13">
        <v>419</v>
      </c>
      <c r="B146" s="13" t="s">
        <v>7</v>
      </c>
      <c r="C146" s="16" t="s">
        <v>60</v>
      </c>
      <c r="D146" s="16" t="s">
        <v>71</v>
      </c>
      <c r="E146" s="13" t="s">
        <v>6</v>
      </c>
      <c r="F146" s="13">
        <v>63</v>
      </c>
      <c r="G146" s="13">
        <v>535</v>
      </c>
      <c r="H146" s="13">
        <v>15</v>
      </c>
      <c r="I146" s="13">
        <v>4.42</v>
      </c>
      <c r="J146" s="13" t="s">
        <v>58</v>
      </c>
      <c r="K146" s="17" t="s">
        <v>61</v>
      </c>
    </row>
    <row r="147" spans="1:11" x14ac:dyDescent="0.2">
      <c r="A147" s="13">
        <v>381</v>
      </c>
      <c r="B147" s="13" t="s">
        <v>7</v>
      </c>
      <c r="C147" s="16" t="s">
        <v>60</v>
      </c>
      <c r="D147" s="16" t="s">
        <v>71</v>
      </c>
      <c r="E147" s="13" t="s">
        <v>6</v>
      </c>
      <c r="F147" s="13">
        <v>21</v>
      </c>
      <c r="G147" s="13">
        <v>576</v>
      </c>
      <c r="H147" s="13">
        <v>9</v>
      </c>
      <c r="I147" s="13">
        <v>5.05</v>
      </c>
      <c r="J147" s="13" t="s">
        <v>58</v>
      </c>
      <c r="K147" s="17" t="s">
        <v>61</v>
      </c>
    </row>
    <row r="148" spans="1:11" x14ac:dyDescent="0.2">
      <c r="A148" s="13">
        <v>383</v>
      </c>
      <c r="B148" s="13" t="s">
        <v>7</v>
      </c>
      <c r="C148" s="16" t="s">
        <v>60</v>
      </c>
      <c r="D148" s="16" t="s">
        <v>71</v>
      </c>
      <c r="E148" s="13" t="s">
        <v>6</v>
      </c>
      <c r="F148" s="13">
        <v>126</v>
      </c>
      <c r="G148" s="13">
        <v>471</v>
      </c>
      <c r="H148" s="13">
        <v>29</v>
      </c>
      <c r="I148" s="13">
        <v>12.58</v>
      </c>
      <c r="J148" s="13" t="s">
        <v>58</v>
      </c>
      <c r="K148" s="17" t="s">
        <v>61</v>
      </c>
    </row>
    <row r="149" spans="1:11" x14ac:dyDescent="0.2">
      <c r="A149" s="13">
        <v>396</v>
      </c>
      <c r="B149" s="13" t="s">
        <v>7</v>
      </c>
      <c r="C149" s="16" t="s">
        <v>60</v>
      </c>
      <c r="D149" s="16" t="s">
        <v>71</v>
      </c>
      <c r="E149" s="13" t="s">
        <v>6</v>
      </c>
      <c r="F149" s="13">
        <v>79</v>
      </c>
      <c r="G149" s="13">
        <v>518</v>
      </c>
      <c r="H149" s="13">
        <v>7</v>
      </c>
      <c r="I149" s="13">
        <v>69.13</v>
      </c>
      <c r="J149" s="13" t="s">
        <v>58</v>
      </c>
      <c r="K149" s="17" t="s">
        <v>61</v>
      </c>
    </row>
    <row r="150" spans="1:11" x14ac:dyDescent="0.2">
      <c r="A150" s="13">
        <v>415</v>
      </c>
      <c r="B150" s="13" t="s">
        <v>7</v>
      </c>
      <c r="C150" s="16" t="s">
        <v>60</v>
      </c>
      <c r="D150" s="16" t="s">
        <v>71</v>
      </c>
      <c r="E150" s="13" t="s">
        <v>6</v>
      </c>
      <c r="F150" s="13">
        <v>64</v>
      </c>
      <c r="G150" s="13">
        <v>533</v>
      </c>
      <c r="H150" s="13">
        <v>11</v>
      </c>
      <c r="I150" s="13">
        <v>13.7</v>
      </c>
      <c r="J150" s="13" t="s">
        <v>58</v>
      </c>
      <c r="K150" s="17" t="s">
        <v>61</v>
      </c>
    </row>
    <row r="151" spans="1:11" x14ac:dyDescent="0.2">
      <c r="A151" s="13">
        <v>400</v>
      </c>
      <c r="B151" s="13" t="s">
        <v>7</v>
      </c>
      <c r="C151" s="16" t="s">
        <v>60</v>
      </c>
      <c r="D151" s="16" t="s">
        <v>71</v>
      </c>
      <c r="E151" s="13" t="s">
        <v>6</v>
      </c>
      <c r="F151" s="13">
        <v>122</v>
      </c>
      <c r="G151" s="13">
        <v>475</v>
      </c>
      <c r="H151" s="13">
        <v>33</v>
      </c>
      <c r="I151" s="13">
        <v>4.54</v>
      </c>
      <c r="J151" s="13" t="s">
        <v>58</v>
      </c>
      <c r="K151" s="17" t="s">
        <v>61</v>
      </c>
    </row>
    <row r="152" spans="1:11" x14ac:dyDescent="0.2">
      <c r="A152" s="13">
        <v>434</v>
      </c>
      <c r="B152" s="13" t="s">
        <v>7</v>
      </c>
      <c r="C152" s="16" t="s">
        <v>60</v>
      </c>
      <c r="D152" s="16" t="s">
        <v>71</v>
      </c>
      <c r="E152" s="13" t="s">
        <v>6</v>
      </c>
      <c r="F152" s="13">
        <v>10</v>
      </c>
      <c r="G152" s="13">
        <v>588</v>
      </c>
      <c r="H152" s="13">
        <v>3</v>
      </c>
      <c r="I152" s="13">
        <v>7.9</v>
      </c>
      <c r="J152" s="13" t="s">
        <v>58</v>
      </c>
      <c r="K152" s="17" t="s">
        <v>61</v>
      </c>
    </row>
    <row r="153" spans="1:11" x14ac:dyDescent="0.2">
      <c r="A153" s="13">
        <v>435</v>
      </c>
      <c r="B153" s="13" t="s">
        <v>7</v>
      </c>
      <c r="C153" s="16" t="s">
        <v>60</v>
      </c>
      <c r="D153" s="16" t="s">
        <v>71</v>
      </c>
      <c r="E153" s="13" t="s">
        <v>6</v>
      </c>
      <c r="F153" s="13">
        <v>35</v>
      </c>
      <c r="G153" s="13">
        <v>563</v>
      </c>
      <c r="H153" s="13">
        <v>9</v>
      </c>
      <c r="I153" s="13">
        <v>14.75</v>
      </c>
      <c r="J153" s="13" t="s">
        <v>58</v>
      </c>
      <c r="K153" s="17" t="s">
        <v>61</v>
      </c>
    </row>
    <row r="154" spans="1:11" x14ac:dyDescent="0.2">
      <c r="A154" s="13">
        <v>436</v>
      </c>
      <c r="B154" s="13" t="s">
        <v>7</v>
      </c>
      <c r="C154" s="16" t="s">
        <v>60</v>
      </c>
      <c r="D154" s="16" t="s">
        <v>71</v>
      </c>
      <c r="E154" s="13" t="s">
        <v>6</v>
      </c>
      <c r="F154" s="13">
        <v>38</v>
      </c>
      <c r="G154" s="13">
        <v>559</v>
      </c>
      <c r="H154" s="13">
        <v>11</v>
      </c>
      <c r="I154" s="13">
        <v>3.68</v>
      </c>
      <c r="J154" s="13" t="s">
        <v>58</v>
      </c>
      <c r="K154" s="17" t="s">
        <v>61</v>
      </c>
    </row>
    <row r="155" spans="1:11" x14ac:dyDescent="0.2">
      <c r="A155" s="13">
        <v>437</v>
      </c>
      <c r="B155" s="13" t="s">
        <v>7</v>
      </c>
      <c r="C155" s="16" t="s">
        <v>60</v>
      </c>
      <c r="D155" s="16" t="s">
        <v>71</v>
      </c>
      <c r="E155" s="13" t="s">
        <v>6</v>
      </c>
      <c r="F155" s="13">
        <v>81</v>
      </c>
      <c r="G155" s="13">
        <v>516</v>
      </c>
      <c r="H155" s="13">
        <v>25</v>
      </c>
      <c r="I155" s="13">
        <v>3</v>
      </c>
      <c r="J155" s="13" t="s">
        <v>58</v>
      </c>
      <c r="K155" s="17" t="s">
        <v>61</v>
      </c>
    </row>
    <row r="156" spans="1:11" x14ac:dyDescent="0.2">
      <c r="A156" s="13">
        <v>443</v>
      </c>
      <c r="B156" s="13" t="s">
        <v>7</v>
      </c>
      <c r="C156" s="16" t="s">
        <v>60</v>
      </c>
      <c r="D156" s="16" t="s">
        <v>71</v>
      </c>
      <c r="E156" s="13" t="s">
        <v>6</v>
      </c>
      <c r="F156" s="13">
        <v>153</v>
      </c>
      <c r="G156" s="13">
        <v>444</v>
      </c>
      <c r="H156" s="13">
        <v>25</v>
      </c>
      <c r="I156" s="13">
        <v>5.45</v>
      </c>
      <c r="J156" s="13" t="s">
        <v>58</v>
      </c>
      <c r="K156" s="17" t="s">
        <v>61</v>
      </c>
    </row>
    <row r="157" spans="1:11" x14ac:dyDescent="0.2">
      <c r="A157" s="13">
        <v>408</v>
      </c>
      <c r="B157" s="13" t="s">
        <v>7</v>
      </c>
      <c r="C157" s="16" t="s">
        <v>60</v>
      </c>
      <c r="D157" s="16" t="s">
        <v>71</v>
      </c>
      <c r="E157" s="13" t="s">
        <v>6</v>
      </c>
      <c r="F157" s="13">
        <v>63</v>
      </c>
      <c r="G157" s="13">
        <v>535</v>
      </c>
      <c r="H157" s="13">
        <v>13</v>
      </c>
      <c r="I157" s="13">
        <v>11.84</v>
      </c>
      <c r="J157" s="13" t="s">
        <v>58</v>
      </c>
      <c r="K157" s="17" t="s">
        <v>61</v>
      </c>
    </row>
    <row r="158" spans="1:11" x14ac:dyDescent="0.2">
      <c r="A158" s="13">
        <v>409</v>
      </c>
      <c r="B158" s="13" t="s">
        <v>7</v>
      </c>
      <c r="C158" s="16" t="s">
        <v>60</v>
      </c>
      <c r="D158" s="16" t="s">
        <v>71</v>
      </c>
      <c r="E158" s="13" t="s">
        <v>6</v>
      </c>
      <c r="F158" s="13">
        <v>178</v>
      </c>
      <c r="G158" s="13">
        <v>419</v>
      </c>
      <c r="H158" s="13">
        <v>19</v>
      </c>
      <c r="I158" s="13">
        <v>11.68</v>
      </c>
      <c r="J158" s="13" t="s">
        <v>58</v>
      </c>
      <c r="K158" s="17" t="s">
        <v>61</v>
      </c>
    </row>
    <row r="159" spans="1:11" x14ac:dyDescent="0.2">
      <c r="A159" s="13">
        <v>441</v>
      </c>
      <c r="B159" s="13" t="s">
        <v>7</v>
      </c>
      <c r="C159" s="16" t="s">
        <v>60</v>
      </c>
      <c r="D159" s="16" t="s">
        <v>71</v>
      </c>
      <c r="E159" s="13" t="s">
        <v>6</v>
      </c>
      <c r="F159" s="13">
        <v>82</v>
      </c>
      <c r="G159" s="13">
        <v>515</v>
      </c>
      <c r="H159" s="13">
        <v>18</v>
      </c>
      <c r="I159" s="13">
        <v>8.0399999999999991</v>
      </c>
      <c r="J159" s="13" t="s">
        <v>58</v>
      </c>
      <c r="K159" s="17" t="s">
        <v>61</v>
      </c>
    </row>
    <row r="160" spans="1:11" x14ac:dyDescent="0.2">
      <c r="A160" s="13">
        <v>442</v>
      </c>
      <c r="B160" s="13" t="s">
        <v>7</v>
      </c>
      <c r="C160" s="16" t="s">
        <v>60</v>
      </c>
      <c r="D160" s="16" t="s">
        <v>71</v>
      </c>
      <c r="E160" s="13" t="s">
        <v>6</v>
      </c>
      <c r="F160" s="13">
        <v>10</v>
      </c>
      <c r="G160" s="13">
        <v>588</v>
      </c>
      <c r="H160" s="13">
        <v>7</v>
      </c>
      <c r="I160" s="13">
        <v>3.4</v>
      </c>
      <c r="J160" s="13" t="s">
        <v>58</v>
      </c>
      <c r="K160" s="17" t="s">
        <v>61</v>
      </c>
    </row>
    <row r="161" spans="1:11" x14ac:dyDescent="0.2">
      <c r="A161" s="13">
        <v>456</v>
      </c>
      <c r="B161" s="13" t="s">
        <v>7</v>
      </c>
      <c r="C161" s="16" t="s">
        <v>60</v>
      </c>
      <c r="D161" s="16" t="s">
        <v>71</v>
      </c>
      <c r="E161" s="13" t="s">
        <v>6</v>
      </c>
      <c r="F161" s="13">
        <v>85</v>
      </c>
      <c r="G161" s="13">
        <v>513</v>
      </c>
      <c r="H161" s="13">
        <v>20</v>
      </c>
      <c r="I161" s="13">
        <v>11.59</v>
      </c>
      <c r="J161" s="13" t="s">
        <v>58</v>
      </c>
      <c r="K161" s="17" t="s">
        <v>61</v>
      </c>
    </row>
    <row r="162" spans="1:11" x14ac:dyDescent="0.2">
      <c r="A162" s="13">
        <v>411</v>
      </c>
      <c r="B162" s="13" t="s">
        <v>29</v>
      </c>
      <c r="C162" s="16" t="s">
        <v>60</v>
      </c>
      <c r="D162" s="16" t="s">
        <v>71</v>
      </c>
      <c r="E162" s="13" t="s">
        <v>6</v>
      </c>
      <c r="F162" s="13">
        <v>97</v>
      </c>
      <c r="G162" s="13">
        <v>501</v>
      </c>
      <c r="H162" s="13">
        <v>15</v>
      </c>
      <c r="I162" s="13">
        <v>10.38</v>
      </c>
      <c r="J162" s="13" t="s">
        <v>58</v>
      </c>
      <c r="K162" s="17" t="s">
        <v>61</v>
      </c>
    </row>
    <row r="163" spans="1:11" x14ac:dyDescent="0.2">
      <c r="A163" s="13">
        <v>421</v>
      </c>
      <c r="B163" s="13" t="s">
        <v>29</v>
      </c>
      <c r="C163" s="16" t="s">
        <v>60</v>
      </c>
      <c r="D163" s="16" t="s">
        <v>71</v>
      </c>
      <c r="E163" s="13" t="s">
        <v>6</v>
      </c>
      <c r="F163" s="13">
        <v>50</v>
      </c>
      <c r="G163" s="13">
        <v>547</v>
      </c>
      <c r="H163" s="13">
        <v>19</v>
      </c>
      <c r="I163" s="13">
        <v>6.67</v>
      </c>
      <c r="J163" s="13" t="s">
        <v>58</v>
      </c>
      <c r="K163" s="17" t="s">
        <v>61</v>
      </c>
    </row>
    <row r="164" spans="1:11" x14ac:dyDescent="0.2">
      <c r="A164" s="13">
        <v>423</v>
      </c>
      <c r="B164" s="13" t="s">
        <v>29</v>
      </c>
      <c r="C164" s="16" t="s">
        <v>60</v>
      </c>
      <c r="D164" s="16" t="s">
        <v>71</v>
      </c>
      <c r="E164" s="13" t="s">
        <v>6</v>
      </c>
      <c r="F164" s="13">
        <v>98</v>
      </c>
      <c r="G164" s="13">
        <v>499</v>
      </c>
      <c r="H164" s="13">
        <v>27</v>
      </c>
      <c r="I164" s="13">
        <v>7.69</v>
      </c>
      <c r="J164" s="13" t="s">
        <v>58</v>
      </c>
      <c r="K164" s="17" t="s">
        <v>61</v>
      </c>
    </row>
    <row r="165" spans="1:11" x14ac:dyDescent="0.2">
      <c r="A165" s="13">
        <v>430</v>
      </c>
      <c r="B165" s="13" t="s">
        <v>29</v>
      </c>
      <c r="C165" s="16" t="s">
        <v>60</v>
      </c>
      <c r="D165" s="16" t="s">
        <v>71</v>
      </c>
      <c r="E165" s="13" t="s">
        <v>6</v>
      </c>
      <c r="F165" s="13">
        <v>65</v>
      </c>
      <c r="G165" s="13">
        <v>533</v>
      </c>
      <c r="H165" s="13">
        <v>21</v>
      </c>
      <c r="I165" s="13">
        <v>5.22</v>
      </c>
      <c r="J165" s="13" t="s">
        <v>58</v>
      </c>
      <c r="K165" s="17" t="s">
        <v>61</v>
      </c>
    </row>
    <row r="166" spans="1:11" x14ac:dyDescent="0.2">
      <c r="A166" s="13">
        <v>432</v>
      </c>
      <c r="B166" s="13" t="s">
        <v>29</v>
      </c>
      <c r="C166" s="16" t="s">
        <v>60</v>
      </c>
      <c r="D166" s="16" t="s">
        <v>71</v>
      </c>
      <c r="E166" s="13" t="s">
        <v>6</v>
      </c>
      <c r="F166" s="13">
        <v>121</v>
      </c>
      <c r="G166" s="13">
        <v>477</v>
      </c>
      <c r="H166" s="13">
        <v>35</v>
      </c>
      <c r="I166" s="13">
        <v>7.7</v>
      </c>
      <c r="J166" s="13" t="s">
        <v>58</v>
      </c>
      <c r="K166" s="17" t="s">
        <v>61</v>
      </c>
    </row>
    <row r="167" spans="1:11" x14ac:dyDescent="0.2">
      <c r="A167" s="13">
        <v>433</v>
      </c>
      <c r="B167" s="13" t="s">
        <v>29</v>
      </c>
      <c r="C167" s="16" t="s">
        <v>60</v>
      </c>
      <c r="D167" s="16" t="s">
        <v>71</v>
      </c>
      <c r="E167" s="13" t="s">
        <v>6</v>
      </c>
      <c r="F167" s="13">
        <v>176</v>
      </c>
      <c r="G167" s="13">
        <v>421</v>
      </c>
      <c r="H167" s="13">
        <v>44</v>
      </c>
      <c r="I167" s="13">
        <v>3.77</v>
      </c>
      <c r="J167" s="13" t="s">
        <v>58</v>
      </c>
      <c r="K167" s="17" t="s">
        <v>61</v>
      </c>
    </row>
    <row r="168" spans="1:11" x14ac:dyDescent="0.2">
      <c r="A168" s="13">
        <v>460</v>
      </c>
      <c r="B168" s="13" t="s">
        <v>29</v>
      </c>
      <c r="C168" s="16" t="s">
        <v>60</v>
      </c>
      <c r="D168" s="16" t="s">
        <v>71</v>
      </c>
      <c r="E168" s="13" t="s">
        <v>6</v>
      </c>
      <c r="F168" s="13">
        <v>10</v>
      </c>
      <c r="G168" s="13">
        <v>588</v>
      </c>
      <c r="H168" s="13">
        <v>15</v>
      </c>
      <c r="I168" s="13">
        <v>2.9</v>
      </c>
      <c r="J168" s="13" t="s">
        <v>58</v>
      </c>
      <c r="K168" s="17" t="s">
        <v>61</v>
      </c>
    </row>
    <row r="169" spans="1:11" x14ac:dyDescent="0.2">
      <c r="A169" s="13">
        <v>434</v>
      </c>
      <c r="B169" s="13" t="s">
        <v>7</v>
      </c>
      <c r="C169" s="16" t="s">
        <v>60</v>
      </c>
      <c r="D169" s="16" t="s">
        <v>71</v>
      </c>
      <c r="E169" s="13" t="s">
        <v>6</v>
      </c>
      <c r="F169" s="13">
        <v>10</v>
      </c>
      <c r="G169" s="13">
        <v>588</v>
      </c>
      <c r="H169" s="13">
        <v>3</v>
      </c>
      <c r="I169" s="13">
        <v>7.9</v>
      </c>
      <c r="J169" s="13" t="s">
        <v>58</v>
      </c>
      <c r="K169" s="17" t="s">
        <v>61</v>
      </c>
    </row>
    <row r="170" spans="1:11" x14ac:dyDescent="0.2">
      <c r="A170" s="13">
        <v>435</v>
      </c>
      <c r="B170" s="13" t="s">
        <v>7</v>
      </c>
      <c r="C170" s="16" t="s">
        <v>60</v>
      </c>
      <c r="D170" s="16" t="s">
        <v>71</v>
      </c>
      <c r="E170" s="13" t="s">
        <v>6</v>
      </c>
      <c r="F170" s="13">
        <v>35</v>
      </c>
      <c r="G170" s="13">
        <v>563</v>
      </c>
      <c r="H170" s="13">
        <v>9</v>
      </c>
      <c r="I170" s="13">
        <v>14.75</v>
      </c>
      <c r="J170" s="13" t="s">
        <v>58</v>
      </c>
      <c r="K170" s="17" t="s">
        <v>61</v>
      </c>
    </row>
    <row r="171" spans="1:11" x14ac:dyDescent="0.2">
      <c r="A171" s="13">
        <v>436</v>
      </c>
      <c r="B171" s="13" t="s">
        <v>7</v>
      </c>
      <c r="C171" s="16" t="s">
        <v>60</v>
      </c>
      <c r="D171" s="16" t="s">
        <v>71</v>
      </c>
      <c r="E171" s="13" t="s">
        <v>6</v>
      </c>
      <c r="F171" s="13">
        <v>38</v>
      </c>
      <c r="G171" s="13">
        <v>559</v>
      </c>
      <c r="H171" s="13">
        <v>11</v>
      </c>
      <c r="I171" s="13">
        <v>3.68</v>
      </c>
      <c r="J171" s="13" t="s">
        <v>58</v>
      </c>
      <c r="K171" s="17" t="s">
        <v>61</v>
      </c>
    </row>
    <row r="172" spans="1:11" x14ac:dyDescent="0.2">
      <c r="A172" s="13">
        <v>437</v>
      </c>
      <c r="B172" s="13" t="s">
        <v>7</v>
      </c>
      <c r="C172" s="16" t="s">
        <v>60</v>
      </c>
      <c r="D172" s="16" t="s">
        <v>71</v>
      </c>
      <c r="E172" s="13" t="s">
        <v>6</v>
      </c>
      <c r="F172" s="13">
        <v>81</v>
      </c>
      <c r="G172" s="13">
        <v>516</v>
      </c>
      <c r="H172" s="13">
        <v>25</v>
      </c>
      <c r="I172" s="13">
        <v>3</v>
      </c>
      <c r="J172" s="13" t="s">
        <v>58</v>
      </c>
      <c r="K172" s="17" t="s">
        <v>61</v>
      </c>
    </row>
    <row r="173" spans="1:11" x14ac:dyDescent="0.2">
      <c r="A173" s="13">
        <v>443</v>
      </c>
      <c r="B173" s="13" t="s">
        <v>7</v>
      </c>
      <c r="C173" s="16" t="s">
        <v>60</v>
      </c>
      <c r="D173" s="16" t="s">
        <v>71</v>
      </c>
      <c r="E173" s="13" t="s">
        <v>6</v>
      </c>
      <c r="F173" s="13">
        <v>153</v>
      </c>
      <c r="G173" s="13">
        <v>444</v>
      </c>
      <c r="H173" s="13">
        <v>25</v>
      </c>
      <c r="I173" s="13">
        <v>5.45</v>
      </c>
      <c r="J173" s="13" t="s">
        <v>58</v>
      </c>
      <c r="K173" s="17" t="s">
        <v>61</v>
      </c>
    </row>
    <row r="174" spans="1:11" x14ac:dyDescent="0.2">
      <c r="A174" s="13">
        <v>408</v>
      </c>
      <c r="B174" s="13" t="s">
        <v>7</v>
      </c>
      <c r="C174" s="16" t="s">
        <v>60</v>
      </c>
      <c r="D174" s="16" t="s">
        <v>71</v>
      </c>
      <c r="E174" s="13" t="s">
        <v>6</v>
      </c>
      <c r="F174" s="13">
        <v>63</v>
      </c>
      <c r="G174" s="13">
        <v>535</v>
      </c>
      <c r="H174" s="13">
        <v>13</v>
      </c>
      <c r="I174" s="13">
        <v>11.84</v>
      </c>
      <c r="J174" s="13" t="s">
        <v>58</v>
      </c>
      <c r="K174" s="17" t="s">
        <v>61</v>
      </c>
    </row>
    <row r="175" spans="1:11" x14ac:dyDescent="0.2">
      <c r="A175" s="13">
        <v>409</v>
      </c>
      <c r="B175" s="13" t="s">
        <v>7</v>
      </c>
      <c r="C175" s="16" t="s">
        <v>60</v>
      </c>
      <c r="D175" s="16" t="s">
        <v>71</v>
      </c>
      <c r="E175" s="13" t="s">
        <v>6</v>
      </c>
      <c r="F175" s="13">
        <v>178</v>
      </c>
      <c r="G175" s="13">
        <v>419</v>
      </c>
      <c r="H175" s="13">
        <v>19</v>
      </c>
      <c r="I175" s="13">
        <v>11.68</v>
      </c>
      <c r="J175" s="13" t="s">
        <v>58</v>
      </c>
      <c r="K175" s="17" t="s">
        <v>61</v>
      </c>
    </row>
    <row r="176" spans="1:11" x14ac:dyDescent="0.2">
      <c r="A176" s="13">
        <v>441</v>
      </c>
      <c r="B176" s="13" t="s">
        <v>7</v>
      </c>
      <c r="C176" s="16" t="s">
        <v>60</v>
      </c>
      <c r="D176" s="16" t="s">
        <v>71</v>
      </c>
      <c r="E176" s="13" t="s">
        <v>6</v>
      </c>
      <c r="F176" s="13">
        <v>82</v>
      </c>
      <c r="G176" s="13">
        <v>515</v>
      </c>
      <c r="H176" s="13">
        <v>18</v>
      </c>
      <c r="I176" s="13">
        <v>8.0399999999999991</v>
      </c>
      <c r="J176" s="13" t="s">
        <v>58</v>
      </c>
      <c r="K176" s="17" t="s">
        <v>61</v>
      </c>
    </row>
    <row r="177" spans="1:11" x14ac:dyDescent="0.2">
      <c r="A177" s="13">
        <v>442</v>
      </c>
      <c r="B177" s="13" t="s">
        <v>7</v>
      </c>
      <c r="C177" s="16" t="s">
        <v>60</v>
      </c>
      <c r="D177" s="16" t="s">
        <v>71</v>
      </c>
      <c r="E177" s="13" t="s">
        <v>6</v>
      </c>
      <c r="F177" s="13">
        <v>10</v>
      </c>
      <c r="G177" s="13">
        <v>588</v>
      </c>
      <c r="H177" s="13">
        <v>7</v>
      </c>
      <c r="I177" s="13">
        <v>3.4</v>
      </c>
      <c r="J177" s="13" t="s">
        <v>58</v>
      </c>
      <c r="K177" s="17" t="s">
        <v>61</v>
      </c>
    </row>
    <row r="178" spans="1:11" x14ac:dyDescent="0.2">
      <c r="A178" s="13">
        <v>456</v>
      </c>
      <c r="B178" s="13" t="s">
        <v>7</v>
      </c>
      <c r="C178" s="16" t="s">
        <v>60</v>
      </c>
      <c r="D178" s="16" t="s">
        <v>71</v>
      </c>
      <c r="E178" s="13" t="s">
        <v>6</v>
      </c>
      <c r="F178" s="13">
        <v>85</v>
      </c>
      <c r="G178" s="13">
        <v>513</v>
      </c>
      <c r="H178" s="13">
        <v>20</v>
      </c>
      <c r="I178" s="13">
        <v>11.59</v>
      </c>
      <c r="J178" s="13" t="s">
        <v>58</v>
      </c>
      <c r="K178" s="17" t="s">
        <v>61</v>
      </c>
    </row>
    <row r="179" spans="1:11" ht="15" thickBot="1" x14ac:dyDescent="0.25">
      <c r="A179" s="46" t="s">
        <v>34</v>
      </c>
      <c r="B179" s="46"/>
      <c r="C179" s="46"/>
      <c r="D179" s="16"/>
      <c r="E179" s="16"/>
      <c r="F179" s="16">
        <f>AVERAGE(F130:F178)</f>
        <v>80.469387755102048</v>
      </c>
      <c r="G179" s="16">
        <f t="shared" ref="G179:I179" si="15">AVERAGE(G130:G178)</f>
        <v>517.0612244897959</v>
      </c>
      <c r="H179" s="16">
        <f t="shared" si="15"/>
        <v>19.081632653061224</v>
      </c>
      <c r="I179" s="16">
        <f t="shared" si="15"/>
        <v>8.7342857142857113</v>
      </c>
      <c r="J179" s="13"/>
      <c r="K179" s="17"/>
    </row>
    <row r="180" spans="1:11" ht="15" thickBot="1" x14ac:dyDescent="0.25">
      <c r="A180" s="45" t="s">
        <v>35</v>
      </c>
      <c r="B180" s="45"/>
      <c r="C180" s="45"/>
      <c r="D180" s="18"/>
      <c r="E180" s="18"/>
      <c r="F180" s="18">
        <f>(_xlfn.STDEV.P(F130:F178)/SQRT(49))</f>
        <v>7.1127120182042942</v>
      </c>
      <c r="G180" s="18">
        <f t="shared" ref="G180:I180" si="16">(_xlfn.STDEV.P(G130:G178)/SQRT(49))</f>
        <v>7.1384480948046516</v>
      </c>
      <c r="H180" s="18">
        <f t="shared" si="16"/>
        <v>1.371403284112676</v>
      </c>
      <c r="I180" s="18">
        <f t="shared" si="16"/>
        <v>1.3429457820754853</v>
      </c>
      <c r="J180" s="30"/>
      <c r="K180" s="42"/>
    </row>
    <row r="181" spans="1:11" ht="15" thickBot="1" x14ac:dyDescent="0.25"/>
    <row r="182" spans="1:11" x14ac:dyDescent="0.2">
      <c r="A182" s="10">
        <v>580</v>
      </c>
      <c r="B182" s="10" t="s">
        <v>29</v>
      </c>
      <c r="C182" s="10" t="s">
        <v>36</v>
      </c>
      <c r="D182" s="10" t="s">
        <v>33</v>
      </c>
      <c r="E182" s="10" t="s">
        <v>6</v>
      </c>
      <c r="F182" s="10">
        <v>7</v>
      </c>
      <c r="G182" s="10">
        <v>591</v>
      </c>
      <c r="H182" s="10">
        <v>3</v>
      </c>
      <c r="I182" s="10">
        <v>7.21</v>
      </c>
      <c r="J182" s="10"/>
      <c r="K182" s="12" t="s">
        <v>31</v>
      </c>
    </row>
    <row r="183" spans="1:11" x14ac:dyDescent="0.2">
      <c r="A183" s="13">
        <v>582</v>
      </c>
      <c r="B183" s="13" t="s">
        <v>29</v>
      </c>
      <c r="C183" s="13" t="s">
        <v>36</v>
      </c>
      <c r="D183" s="13" t="s">
        <v>33</v>
      </c>
      <c r="E183" s="13" t="s">
        <v>6</v>
      </c>
      <c r="F183" s="13">
        <v>38</v>
      </c>
      <c r="G183" s="13">
        <v>560</v>
      </c>
      <c r="H183" s="13">
        <v>14</v>
      </c>
      <c r="I183" s="13">
        <v>5.52</v>
      </c>
      <c r="J183" s="13"/>
      <c r="K183" s="15" t="s">
        <v>31</v>
      </c>
    </row>
    <row r="184" spans="1:11" x14ac:dyDescent="0.2">
      <c r="A184" s="13">
        <v>583</v>
      </c>
      <c r="B184" s="13" t="s">
        <v>29</v>
      </c>
      <c r="C184" s="13" t="s">
        <v>36</v>
      </c>
      <c r="D184" s="13" t="s">
        <v>33</v>
      </c>
      <c r="E184" s="13" t="s">
        <v>6</v>
      </c>
      <c r="F184" s="13">
        <v>13</v>
      </c>
      <c r="G184" s="13">
        <v>585</v>
      </c>
      <c r="H184" s="13">
        <v>3</v>
      </c>
      <c r="I184" s="13">
        <v>6.9</v>
      </c>
      <c r="J184" s="13"/>
      <c r="K184" s="15" t="s">
        <v>31</v>
      </c>
    </row>
    <row r="185" spans="1:11" x14ac:dyDescent="0.2">
      <c r="A185" s="13">
        <v>585</v>
      </c>
      <c r="B185" s="13" t="s">
        <v>29</v>
      </c>
      <c r="C185" s="13" t="s">
        <v>36</v>
      </c>
      <c r="D185" s="13" t="s">
        <v>33</v>
      </c>
      <c r="E185" s="13" t="s">
        <v>6</v>
      </c>
      <c r="F185" s="13">
        <v>52</v>
      </c>
      <c r="G185" s="13">
        <v>546</v>
      </c>
      <c r="H185" s="13">
        <v>3</v>
      </c>
      <c r="I185" s="13">
        <v>44.73</v>
      </c>
      <c r="J185" s="13"/>
      <c r="K185" s="15" t="s">
        <v>31</v>
      </c>
    </row>
    <row r="186" spans="1:11" x14ac:dyDescent="0.2">
      <c r="A186" s="13">
        <v>587</v>
      </c>
      <c r="B186" s="13" t="s">
        <v>29</v>
      </c>
      <c r="C186" s="13" t="s">
        <v>36</v>
      </c>
      <c r="D186" s="13" t="s">
        <v>33</v>
      </c>
      <c r="E186" s="13" t="s">
        <v>6</v>
      </c>
      <c r="F186" s="13">
        <v>6</v>
      </c>
      <c r="G186" s="13">
        <v>592</v>
      </c>
      <c r="H186" s="13">
        <v>1</v>
      </c>
      <c r="I186" s="13">
        <v>6.72</v>
      </c>
      <c r="J186" s="13"/>
      <c r="K186" s="15" t="s">
        <v>31</v>
      </c>
    </row>
    <row r="187" spans="1:11" x14ac:dyDescent="0.2">
      <c r="A187" s="13">
        <v>588</v>
      </c>
      <c r="B187" s="13" t="s">
        <v>29</v>
      </c>
      <c r="C187" s="13" t="s">
        <v>36</v>
      </c>
      <c r="D187" s="13" t="s">
        <v>33</v>
      </c>
      <c r="E187" s="13" t="s">
        <v>6</v>
      </c>
      <c r="F187" s="13">
        <v>9</v>
      </c>
      <c r="G187" s="13">
        <v>588</v>
      </c>
      <c r="H187" s="13">
        <v>3</v>
      </c>
      <c r="I187" s="13">
        <v>4.9000000000000004</v>
      </c>
      <c r="J187" s="13"/>
      <c r="K187" s="15" t="s">
        <v>31</v>
      </c>
    </row>
    <row r="188" spans="1:11" x14ac:dyDescent="0.2">
      <c r="A188" s="13">
        <v>594</v>
      </c>
      <c r="B188" s="13" t="s">
        <v>29</v>
      </c>
      <c r="C188" s="13" t="s">
        <v>36</v>
      </c>
      <c r="D188" s="13" t="s">
        <v>33</v>
      </c>
      <c r="E188" s="13" t="s">
        <v>6</v>
      </c>
      <c r="F188" s="13">
        <v>32</v>
      </c>
      <c r="G188" s="13">
        <v>565</v>
      </c>
      <c r="H188" s="13">
        <v>9</v>
      </c>
      <c r="I188" s="13">
        <v>4.1900000000000004</v>
      </c>
      <c r="J188" s="13"/>
      <c r="K188" s="15" t="s">
        <v>31</v>
      </c>
    </row>
    <row r="189" spans="1:11" x14ac:dyDescent="0.2">
      <c r="A189" s="13">
        <v>597</v>
      </c>
      <c r="B189" s="13" t="s">
        <v>29</v>
      </c>
      <c r="C189" s="13" t="s">
        <v>36</v>
      </c>
      <c r="D189" s="13" t="s">
        <v>33</v>
      </c>
      <c r="E189" s="13" t="s">
        <v>6</v>
      </c>
      <c r="F189" s="13">
        <v>27</v>
      </c>
      <c r="G189" s="13">
        <v>570</v>
      </c>
      <c r="H189" s="13">
        <v>13</v>
      </c>
      <c r="I189" s="13">
        <v>6.18</v>
      </c>
      <c r="J189" s="13"/>
      <c r="K189" s="15" t="s">
        <v>31</v>
      </c>
    </row>
    <row r="190" spans="1:11" x14ac:dyDescent="0.2">
      <c r="A190" s="13">
        <v>602</v>
      </c>
      <c r="B190" s="13" t="s">
        <v>29</v>
      </c>
      <c r="C190" s="13" t="s">
        <v>36</v>
      </c>
      <c r="D190" s="13" t="s">
        <v>33</v>
      </c>
      <c r="E190" s="13" t="s">
        <v>6</v>
      </c>
      <c r="F190" s="13">
        <v>18</v>
      </c>
      <c r="G190" s="13">
        <v>580</v>
      </c>
      <c r="H190" s="13">
        <v>9</v>
      </c>
      <c r="I190" s="13">
        <v>5.91</v>
      </c>
      <c r="J190" s="13"/>
      <c r="K190" s="15" t="s">
        <v>31</v>
      </c>
    </row>
    <row r="191" spans="1:11" x14ac:dyDescent="0.2">
      <c r="A191" s="13">
        <v>608</v>
      </c>
      <c r="B191" s="13" t="s">
        <v>29</v>
      </c>
      <c r="C191" s="13" t="s">
        <v>36</v>
      </c>
      <c r="D191" s="13" t="s">
        <v>33</v>
      </c>
      <c r="E191" s="13" t="s">
        <v>6</v>
      </c>
      <c r="F191" s="13">
        <v>25</v>
      </c>
      <c r="G191" s="13">
        <v>572</v>
      </c>
      <c r="H191" s="13">
        <v>15</v>
      </c>
      <c r="I191" s="13">
        <v>8.9600000000000009</v>
      </c>
      <c r="J191" s="13"/>
      <c r="K191" s="15" t="s">
        <v>31</v>
      </c>
    </row>
    <row r="192" spans="1:11" x14ac:dyDescent="0.2">
      <c r="A192" s="13">
        <v>589</v>
      </c>
      <c r="B192" s="13" t="s">
        <v>7</v>
      </c>
      <c r="C192" s="13" t="s">
        <v>36</v>
      </c>
      <c r="D192" s="13" t="s">
        <v>33</v>
      </c>
      <c r="E192" s="13" t="s">
        <v>6</v>
      </c>
      <c r="F192" s="13">
        <v>226</v>
      </c>
      <c r="G192" s="13">
        <v>372</v>
      </c>
      <c r="H192" s="13">
        <v>7</v>
      </c>
      <c r="I192" s="13">
        <v>201.62</v>
      </c>
      <c r="J192" s="13"/>
      <c r="K192" s="15" t="s">
        <v>31</v>
      </c>
    </row>
    <row r="193" spans="1:11" x14ac:dyDescent="0.2">
      <c r="A193" s="13">
        <v>596</v>
      </c>
      <c r="B193" s="13" t="s">
        <v>7</v>
      </c>
      <c r="C193" s="13" t="s">
        <v>36</v>
      </c>
      <c r="D193" s="13" t="s">
        <v>33</v>
      </c>
      <c r="E193" s="13" t="s">
        <v>6</v>
      </c>
      <c r="F193" s="13">
        <v>15</v>
      </c>
      <c r="G193" s="13">
        <v>583</v>
      </c>
      <c r="H193" s="13">
        <v>1</v>
      </c>
      <c r="I193" s="13">
        <v>15.35</v>
      </c>
      <c r="J193" s="13"/>
      <c r="K193" s="15" t="s">
        <v>31</v>
      </c>
    </row>
    <row r="194" spans="1:11" x14ac:dyDescent="0.2">
      <c r="A194" s="13">
        <v>605</v>
      </c>
      <c r="B194" s="13" t="s">
        <v>7</v>
      </c>
      <c r="C194" s="13" t="s">
        <v>36</v>
      </c>
      <c r="D194" s="13" t="s">
        <v>33</v>
      </c>
      <c r="E194" s="13" t="s">
        <v>6</v>
      </c>
      <c r="F194" s="13">
        <v>22</v>
      </c>
      <c r="G194" s="13">
        <v>575</v>
      </c>
      <c r="H194" s="13">
        <v>3</v>
      </c>
      <c r="I194" s="13">
        <v>16.87</v>
      </c>
      <c r="J194" s="13"/>
      <c r="K194" s="15" t="s">
        <v>31</v>
      </c>
    </row>
    <row r="195" spans="1:11" x14ac:dyDescent="0.2">
      <c r="A195" s="13">
        <v>607</v>
      </c>
      <c r="B195" s="13" t="s">
        <v>7</v>
      </c>
      <c r="C195" s="13" t="s">
        <v>36</v>
      </c>
      <c r="D195" s="13" t="s">
        <v>33</v>
      </c>
      <c r="E195" s="13" t="s">
        <v>6</v>
      </c>
      <c r="F195" s="13">
        <v>24</v>
      </c>
      <c r="G195" s="13">
        <v>573</v>
      </c>
      <c r="H195" s="13">
        <v>7</v>
      </c>
      <c r="I195" s="13">
        <v>16.739999999999998</v>
      </c>
      <c r="J195" s="13"/>
      <c r="K195" s="15" t="s">
        <v>31</v>
      </c>
    </row>
    <row r="196" spans="1:11" x14ac:dyDescent="0.2">
      <c r="A196" s="13">
        <v>612</v>
      </c>
      <c r="B196" s="13" t="s">
        <v>7</v>
      </c>
      <c r="C196" s="13" t="s">
        <v>36</v>
      </c>
      <c r="D196" s="13" t="s">
        <v>33</v>
      </c>
      <c r="E196" s="13" t="s">
        <v>6</v>
      </c>
      <c r="F196" s="13">
        <v>61</v>
      </c>
      <c r="G196" s="13">
        <v>537</v>
      </c>
      <c r="H196" s="13">
        <v>9</v>
      </c>
      <c r="I196" s="13">
        <v>24.71</v>
      </c>
      <c r="J196" s="13"/>
      <c r="K196" s="15" t="s">
        <v>31</v>
      </c>
    </row>
    <row r="197" spans="1:11" x14ac:dyDescent="0.2">
      <c r="A197" s="13">
        <v>613</v>
      </c>
      <c r="B197" s="13" t="s">
        <v>7</v>
      </c>
      <c r="C197" s="13" t="s">
        <v>36</v>
      </c>
      <c r="D197" s="13" t="s">
        <v>33</v>
      </c>
      <c r="E197" s="13" t="s">
        <v>6</v>
      </c>
      <c r="F197" s="13">
        <v>40</v>
      </c>
      <c r="G197" s="13">
        <v>558</v>
      </c>
      <c r="H197" s="13">
        <v>13</v>
      </c>
      <c r="I197" s="13">
        <v>6.77</v>
      </c>
      <c r="J197" s="13"/>
      <c r="K197" s="15" t="s">
        <v>31</v>
      </c>
    </row>
    <row r="198" spans="1:11" ht="15" thickBot="1" x14ac:dyDescent="0.25">
      <c r="A198" s="46" t="s">
        <v>34</v>
      </c>
      <c r="B198" s="46"/>
      <c r="C198" s="46"/>
      <c r="D198" s="16"/>
      <c r="E198" s="16"/>
      <c r="F198" s="16">
        <f>AVERAGE(F182:F197)</f>
        <v>38.4375</v>
      </c>
      <c r="G198" s="16">
        <f t="shared" ref="G198:I198" si="17">AVERAGE(G182:G197)</f>
        <v>559.1875</v>
      </c>
      <c r="H198" s="16">
        <f t="shared" si="17"/>
        <v>7.0625</v>
      </c>
      <c r="I198" s="16">
        <f t="shared" si="17"/>
        <v>23.955000000000002</v>
      </c>
      <c r="J198" s="14"/>
      <c r="K198" s="17"/>
    </row>
    <row r="199" spans="1:11" ht="15" thickBot="1" x14ac:dyDescent="0.25">
      <c r="A199" s="45" t="s">
        <v>35</v>
      </c>
      <c r="B199" s="45"/>
      <c r="C199" s="45"/>
      <c r="D199" s="18"/>
      <c r="E199" s="18"/>
      <c r="F199" s="18">
        <f>(_xlfn.STDEV.P(F182:F197)/SQRT(20))</f>
        <v>11.350652170139828</v>
      </c>
      <c r="G199" s="18">
        <f t="shared" ref="G199:I199" si="18">(_xlfn.STDEV.P(G182:G197)/SQRT(20))</f>
        <v>11.32591573284474</v>
      </c>
      <c r="H199" s="18">
        <f t="shared" si="18"/>
        <v>1.0442364136056548</v>
      </c>
      <c r="I199" s="18">
        <f t="shared" si="18"/>
        <v>10.502526481756663</v>
      </c>
      <c r="J199" s="19"/>
      <c r="K199" s="43"/>
    </row>
    <row r="200" spans="1:11" ht="15" thickBot="1" x14ac:dyDescent="0.25"/>
    <row r="201" spans="1:11" x14ac:dyDescent="0.2">
      <c r="A201" s="10">
        <v>224</v>
      </c>
      <c r="B201" s="10" t="s">
        <v>7</v>
      </c>
      <c r="C201" s="10" t="s">
        <v>10</v>
      </c>
      <c r="D201" s="10" t="s">
        <v>72</v>
      </c>
      <c r="E201" s="10" t="s">
        <v>6</v>
      </c>
      <c r="F201" s="10">
        <v>62</v>
      </c>
      <c r="G201" s="10">
        <v>535</v>
      </c>
      <c r="H201" s="10">
        <v>23</v>
      </c>
      <c r="I201" s="10">
        <v>6.45</v>
      </c>
      <c r="J201" s="11"/>
      <c r="K201" s="12" t="s">
        <v>37</v>
      </c>
    </row>
    <row r="202" spans="1:11" x14ac:dyDescent="0.2">
      <c r="A202" s="13">
        <v>225</v>
      </c>
      <c r="B202" s="13" t="s">
        <v>7</v>
      </c>
      <c r="C202" s="13" t="s">
        <v>10</v>
      </c>
      <c r="D202" s="13" t="s">
        <v>72</v>
      </c>
      <c r="E202" s="13" t="s">
        <v>6</v>
      </c>
      <c r="F202" s="13">
        <v>100</v>
      </c>
      <c r="G202" s="13">
        <v>496</v>
      </c>
      <c r="H202" s="13">
        <v>27</v>
      </c>
      <c r="I202" s="13">
        <v>4.5999999999999996</v>
      </c>
      <c r="J202" s="14"/>
      <c r="K202" s="15" t="s">
        <v>37</v>
      </c>
    </row>
    <row r="203" spans="1:11" x14ac:dyDescent="0.2">
      <c r="A203" s="13">
        <v>299</v>
      </c>
      <c r="B203" s="13" t="s">
        <v>7</v>
      </c>
      <c r="C203" s="13" t="s">
        <v>10</v>
      </c>
      <c r="D203" s="13" t="s">
        <v>72</v>
      </c>
      <c r="E203" s="13" t="s">
        <v>6</v>
      </c>
      <c r="F203" s="13">
        <v>158</v>
      </c>
      <c r="G203" s="13">
        <v>440</v>
      </c>
      <c r="H203" s="13">
        <v>17</v>
      </c>
      <c r="I203" s="13">
        <v>62.78</v>
      </c>
      <c r="J203" s="14"/>
      <c r="K203" s="15" t="s">
        <v>37</v>
      </c>
    </row>
    <row r="204" spans="1:11" x14ac:dyDescent="0.2">
      <c r="A204" s="13">
        <v>300</v>
      </c>
      <c r="B204" s="13" t="s">
        <v>7</v>
      </c>
      <c r="C204" s="13" t="s">
        <v>10</v>
      </c>
      <c r="D204" s="13" t="s">
        <v>72</v>
      </c>
      <c r="E204" s="13" t="s">
        <v>6</v>
      </c>
      <c r="F204" s="13">
        <v>103</v>
      </c>
      <c r="G204" s="13">
        <v>494</v>
      </c>
      <c r="H204" s="13">
        <v>29</v>
      </c>
      <c r="I204" s="13">
        <v>7.22</v>
      </c>
      <c r="J204" s="14"/>
      <c r="K204" s="15" t="s">
        <v>37</v>
      </c>
    </row>
    <row r="205" spans="1:11" x14ac:dyDescent="0.2">
      <c r="A205" s="13">
        <v>301</v>
      </c>
      <c r="B205" s="13" t="s">
        <v>7</v>
      </c>
      <c r="C205" s="13" t="s">
        <v>10</v>
      </c>
      <c r="D205" s="13" t="s">
        <v>72</v>
      </c>
      <c r="E205" s="13" t="s">
        <v>6</v>
      </c>
      <c r="F205" s="13">
        <v>37</v>
      </c>
      <c r="G205" s="13">
        <v>561</v>
      </c>
      <c r="H205" s="13">
        <v>15</v>
      </c>
      <c r="I205" s="13">
        <v>15.59</v>
      </c>
      <c r="J205" s="14"/>
      <c r="K205" s="15" t="s">
        <v>37</v>
      </c>
    </row>
    <row r="206" spans="1:11" x14ac:dyDescent="0.2">
      <c r="A206" s="13">
        <v>302</v>
      </c>
      <c r="B206" s="13" t="s">
        <v>7</v>
      </c>
      <c r="C206" s="13" t="s">
        <v>10</v>
      </c>
      <c r="D206" s="13" t="s">
        <v>72</v>
      </c>
      <c r="E206" s="13" t="s">
        <v>6</v>
      </c>
      <c r="F206" s="13">
        <v>270</v>
      </c>
      <c r="G206" s="13">
        <v>328</v>
      </c>
      <c r="H206" s="13">
        <v>50</v>
      </c>
      <c r="I206" s="13">
        <v>9.08</v>
      </c>
      <c r="J206" s="14"/>
      <c r="K206" s="15" t="s">
        <v>37</v>
      </c>
    </row>
    <row r="207" spans="1:11" x14ac:dyDescent="0.2">
      <c r="A207" s="13">
        <v>332</v>
      </c>
      <c r="B207" s="13" t="s">
        <v>7</v>
      </c>
      <c r="C207" s="13" t="s">
        <v>10</v>
      </c>
      <c r="D207" s="13" t="s">
        <v>72</v>
      </c>
      <c r="E207" s="13" t="s">
        <v>6</v>
      </c>
      <c r="F207" s="13">
        <v>22</v>
      </c>
      <c r="G207" s="13">
        <v>575</v>
      </c>
      <c r="H207" s="13">
        <v>15</v>
      </c>
      <c r="I207" s="13">
        <v>7.35</v>
      </c>
      <c r="J207" s="14"/>
      <c r="K207" s="15" t="s">
        <v>37</v>
      </c>
    </row>
    <row r="208" spans="1:11" x14ac:dyDescent="0.2">
      <c r="A208" s="13">
        <v>333</v>
      </c>
      <c r="B208" s="13" t="s">
        <v>7</v>
      </c>
      <c r="C208" s="13" t="s">
        <v>10</v>
      </c>
      <c r="D208" s="13" t="s">
        <v>72</v>
      </c>
      <c r="E208" s="13" t="s">
        <v>6</v>
      </c>
      <c r="F208" s="13">
        <v>60</v>
      </c>
      <c r="G208" s="13">
        <v>537</v>
      </c>
      <c r="H208" s="13">
        <v>15</v>
      </c>
      <c r="I208" s="13">
        <v>13.46</v>
      </c>
      <c r="J208" s="14"/>
      <c r="K208" s="15" t="s">
        <v>37</v>
      </c>
    </row>
    <row r="209" spans="1:11" x14ac:dyDescent="0.2">
      <c r="A209" s="13">
        <v>334</v>
      </c>
      <c r="B209" s="13" t="s">
        <v>7</v>
      </c>
      <c r="C209" s="13" t="s">
        <v>10</v>
      </c>
      <c r="D209" s="13" t="s">
        <v>72</v>
      </c>
      <c r="E209" s="13" t="s">
        <v>6</v>
      </c>
      <c r="F209" s="13">
        <v>180</v>
      </c>
      <c r="G209" s="13">
        <v>417</v>
      </c>
      <c r="H209" s="13">
        <v>29</v>
      </c>
      <c r="I209" s="13">
        <v>35.03</v>
      </c>
      <c r="J209" s="14"/>
      <c r="K209" s="15" t="s">
        <v>37</v>
      </c>
    </row>
    <row r="210" spans="1:11" x14ac:dyDescent="0.2">
      <c r="A210" s="13">
        <v>335</v>
      </c>
      <c r="B210" s="13" t="s">
        <v>7</v>
      </c>
      <c r="C210" s="13" t="s">
        <v>10</v>
      </c>
      <c r="D210" s="13" t="s">
        <v>72</v>
      </c>
      <c r="E210" s="13" t="s">
        <v>6</v>
      </c>
      <c r="F210" s="13">
        <v>142</v>
      </c>
      <c r="G210" s="13">
        <v>456</v>
      </c>
      <c r="H210" s="13">
        <v>33</v>
      </c>
      <c r="I210" s="13">
        <v>7.97</v>
      </c>
      <c r="J210" s="14"/>
      <c r="K210" s="15" t="s">
        <v>37</v>
      </c>
    </row>
    <row r="211" spans="1:11" x14ac:dyDescent="0.2">
      <c r="A211" s="13">
        <v>318</v>
      </c>
      <c r="B211" s="13" t="s">
        <v>7</v>
      </c>
      <c r="C211" s="13" t="s">
        <v>10</v>
      </c>
      <c r="D211" s="13" t="s">
        <v>72</v>
      </c>
      <c r="E211" s="13" t="s">
        <v>6</v>
      </c>
      <c r="F211" s="13">
        <v>75</v>
      </c>
      <c r="G211" s="13">
        <v>523</v>
      </c>
      <c r="H211" s="13">
        <v>24</v>
      </c>
      <c r="I211" s="13">
        <v>7.68</v>
      </c>
      <c r="J211" s="14"/>
      <c r="K211" s="15" t="s">
        <v>37</v>
      </c>
    </row>
    <row r="212" spans="1:11" x14ac:dyDescent="0.2">
      <c r="A212" s="13">
        <v>319</v>
      </c>
      <c r="B212" s="13" t="s">
        <v>7</v>
      </c>
      <c r="C212" s="13" t="s">
        <v>10</v>
      </c>
      <c r="D212" s="13" t="s">
        <v>72</v>
      </c>
      <c r="E212" s="13" t="s">
        <v>6</v>
      </c>
      <c r="F212" s="13">
        <v>74</v>
      </c>
      <c r="G212" s="13">
        <v>524</v>
      </c>
      <c r="H212" s="13">
        <v>21</v>
      </c>
      <c r="I212" s="13">
        <v>28.86</v>
      </c>
      <c r="J212" s="14"/>
      <c r="K212" s="15" t="s">
        <v>37</v>
      </c>
    </row>
    <row r="213" spans="1:11" x14ac:dyDescent="0.2">
      <c r="A213" s="13">
        <v>324</v>
      </c>
      <c r="B213" s="13" t="s">
        <v>7</v>
      </c>
      <c r="C213" s="13" t="s">
        <v>10</v>
      </c>
      <c r="D213" s="13" t="s">
        <v>72</v>
      </c>
      <c r="E213" s="13" t="s">
        <v>6</v>
      </c>
      <c r="F213" s="13">
        <v>69</v>
      </c>
      <c r="G213" s="13">
        <v>528</v>
      </c>
      <c r="H213" s="13">
        <v>29</v>
      </c>
      <c r="I213" s="13">
        <v>13.39</v>
      </c>
      <c r="J213" s="14"/>
      <c r="K213" s="15" t="s">
        <v>37</v>
      </c>
    </row>
    <row r="214" spans="1:11" x14ac:dyDescent="0.2">
      <c r="A214" s="13">
        <v>325</v>
      </c>
      <c r="B214" s="13" t="s">
        <v>7</v>
      </c>
      <c r="C214" s="13" t="s">
        <v>10</v>
      </c>
      <c r="D214" s="13" t="s">
        <v>72</v>
      </c>
      <c r="E214" s="13" t="s">
        <v>6</v>
      </c>
      <c r="F214" s="13">
        <v>121</v>
      </c>
      <c r="G214" s="13">
        <v>476</v>
      </c>
      <c r="H214" s="13">
        <v>27</v>
      </c>
      <c r="I214" s="13">
        <v>11.69</v>
      </c>
      <c r="J214" s="14"/>
      <c r="K214" s="15" t="s">
        <v>37</v>
      </c>
    </row>
    <row r="215" spans="1:11" x14ac:dyDescent="0.2">
      <c r="A215" s="13">
        <v>308</v>
      </c>
      <c r="B215" s="13" t="s">
        <v>7</v>
      </c>
      <c r="C215" s="13" t="s">
        <v>10</v>
      </c>
      <c r="D215" s="13" t="s">
        <v>72</v>
      </c>
      <c r="E215" s="13" t="s">
        <v>6</v>
      </c>
      <c r="F215" s="13">
        <v>248</v>
      </c>
      <c r="G215" s="13">
        <v>350</v>
      </c>
      <c r="H215" s="13">
        <v>33</v>
      </c>
      <c r="I215" s="13">
        <v>13.07</v>
      </c>
      <c r="J215" s="14"/>
      <c r="K215" s="15" t="s">
        <v>37</v>
      </c>
    </row>
    <row r="216" spans="1:11" x14ac:dyDescent="0.2">
      <c r="A216" s="13">
        <v>309</v>
      </c>
      <c r="B216" s="13" t="s">
        <v>7</v>
      </c>
      <c r="C216" s="13" t="s">
        <v>10</v>
      </c>
      <c r="D216" s="13" t="s">
        <v>72</v>
      </c>
      <c r="E216" s="13" t="s">
        <v>6</v>
      </c>
      <c r="F216" s="13">
        <v>124</v>
      </c>
      <c r="G216" s="13">
        <v>474</v>
      </c>
      <c r="H216" s="13">
        <v>31</v>
      </c>
      <c r="I216" s="13">
        <v>10.43</v>
      </c>
      <c r="J216" s="14"/>
      <c r="K216" s="15" t="s">
        <v>37</v>
      </c>
    </row>
    <row r="217" spans="1:11" x14ac:dyDescent="0.2">
      <c r="A217" s="13">
        <v>310</v>
      </c>
      <c r="B217" s="13" t="s">
        <v>7</v>
      </c>
      <c r="C217" s="13" t="s">
        <v>10</v>
      </c>
      <c r="D217" s="13" t="s">
        <v>72</v>
      </c>
      <c r="E217" s="13" t="s">
        <v>6</v>
      </c>
      <c r="F217" s="13">
        <v>137</v>
      </c>
      <c r="G217" s="13">
        <v>461</v>
      </c>
      <c r="H217" s="13">
        <v>37</v>
      </c>
      <c r="I217" s="13">
        <v>4.18</v>
      </c>
      <c r="J217" s="14"/>
      <c r="K217" s="15" t="s">
        <v>37</v>
      </c>
    </row>
    <row r="218" spans="1:11" x14ac:dyDescent="0.2">
      <c r="A218" s="13">
        <v>311</v>
      </c>
      <c r="B218" s="13" t="s">
        <v>7</v>
      </c>
      <c r="C218" s="13" t="s">
        <v>10</v>
      </c>
      <c r="D218" s="13" t="s">
        <v>72</v>
      </c>
      <c r="E218" s="13" t="s">
        <v>6</v>
      </c>
      <c r="F218" s="13">
        <v>172</v>
      </c>
      <c r="G218" s="13">
        <v>426</v>
      </c>
      <c r="H218" s="13">
        <v>45</v>
      </c>
      <c r="I218" s="13">
        <v>12.55</v>
      </c>
      <c r="J218" s="14"/>
      <c r="K218" s="15" t="s">
        <v>37</v>
      </c>
    </row>
    <row r="219" spans="1:11" x14ac:dyDescent="0.2">
      <c r="A219" s="13">
        <v>303</v>
      </c>
      <c r="B219" s="13" t="s">
        <v>7</v>
      </c>
      <c r="C219" s="13" t="s">
        <v>10</v>
      </c>
      <c r="D219" s="13" t="s">
        <v>72</v>
      </c>
      <c r="E219" s="13" t="s">
        <v>6</v>
      </c>
      <c r="F219" s="13">
        <v>109</v>
      </c>
      <c r="G219" s="13">
        <v>488</v>
      </c>
      <c r="H219" s="13">
        <v>11</v>
      </c>
      <c r="I219" s="13">
        <v>62.05</v>
      </c>
      <c r="J219" s="14"/>
      <c r="K219" s="15" t="s">
        <v>37</v>
      </c>
    </row>
    <row r="220" spans="1:11" x14ac:dyDescent="0.2">
      <c r="A220" s="13">
        <v>313</v>
      </c>
      <c r="B220" s="13" t="s">
        <v>7</v>
      </c>
      <c r="C220" s="13" t="s">
        <v>10</v>
      </c>
      <c r="D220" s="13" t="s">
        <v>72</v>
      </c>
      <c r="E220" s="13" t="s">
        <v>6</v>
      </c>
      <c r="F220" s="13">
        <v>72</v>
      </c>
      <c r="G220" s="13">
        <v>526</v>
      </c>
      <c r="H220" s="13">
        <v>19</v>
      </c>
      <c r="I220" s="13">
        <v>15.11</v>
      </c>
      <c r="J220" s="14"/>
      <c r="K220" s="15" t="s">
        <v>37</v>
      </c>
    </row>
    <row r="221" spans="1:11" x14ac:dyDescent="0.2">
      <c r="A221" s="13">
        <v>312</v>
      </c>
      <c r="B221" s="13" t="s">
        <v>7</v>
      </c>
      <c r="C221" s="13" t="s">
        <v>10</v>
      </c>
      <c r="D221" s="13" t="s">
        <v>72</v>
      </c>
      <c r="E221" s="13" t="s">
        <v>6</v>
      </c>
      <c r="F221" s="13">
        <v>173</v>
      </c>
      <c r="G221" s="13">
        <v>425</v>
      </c>
      <c r="H221" s="13">
        <v>35</v>
      </c>
      <c r="I221" s="13">
        <v>4.03</v>
      </c>
      <c r="J221" s="14"/>
      <c r="K221" s="15" t="s">
        <v>37</v>
      </c>
    </row>
    <row r="222" spans="1:11" x14ac:dyDescent="0.2">
      <c r="A222" s="13">
        <v>233</v>
      </c>
      <c r="B222" s="13" t="s">
        <v>7</v>
      </c>
      <c r="C222" s="13" t="s">
        <v>10</v>
      </c>
      <c r="D222" s="13" t="s">
        <v>72</v>
      </c>
      <c r="E222" s="13" t="s">
        <v>6</v>
      </c>
      <c r="F222" s="13">
        <v>350</v>
      </c>
      <c r="G222" s="13">
        <v>247</v>
      </c>
      <c r="H222" s="13">
        <v>34</v>
      </c>
      <c r="I222" s="13">
        <v>16.66</v>
      </c>
      <c r="J222" s="14"/>
      <c r="K222" s="15" t="s">
        <v>37</v>
      </c>
    </row>
    <row r="223" spans="1:11" x14ac:dyDescent="0.2">
      <c r="A223" s="13">
        <v>234</v>
      </c>
      <c r="B223" s="13" t="s">
        <v>7</v>
      </c>
      <c r="C223" s="13" t="s">
        <v>10</v>
      </c>
      <c r="D223" s="13" t="s">
        <v>72</v>
      </c>
      <c r="E223" s="13" t="s">
        <v>6</v>
      </c>
      <c r="F223" s="13">
        <v>132</v>
      </c>
      <c r="G223" s="13">
        <v>466</v>
      </c>
      <c r="H223" s="13">
        <v>18</v>
      </c>
      <c r="I223" s="13">
        <v>8.61</v>
      </c>
      <c r="J223" s="14"/>
      <c r="K223" s="15" t="s">
        <v>37</v>
      </c>
    </row>
    <row r="224" spans="1:11" x14ac:dyDescent="0.2">
      <c r="A224" s="13">
        <v>235</v>
      </c>
      <c r="B224" s="13" t="s">
        <v>7</v>
      </c>
      <c r="C224" s="13" t="s">
        <v>10</v>
      </c>
      <c r="D224" s="13" t="s">
        <v>72</v>
      </c>
      <c r="E224" s="13" t="s">
        <v>6</v>
      </c>
      <c r="F224" s="13">
        <v>76</v>
      </c>
      <c r="G224" s="13">
        <v>522</v>
      </c>
      <c r="H224" s="13">
        <v>27</v>
      </c>
      <c r="I224" s="13">
        <v>3.23</v>
      </c>
      <c r="J224" s="14"/>
      <c r="K224" s="15" t="s">
        <v>37</v>
      </c>
    </row>
    <row r="225" spans="1:11" ht="15" thickBot="1" x14ac:dyDescent="0.25">
      <c r="A225" s="46" t="s">
        <v>34</v>
      </c>
      <c r="B225" s="46"/>
      <c r="C225" s="46"/>
      <c r="D225" s="16"/>
      <c r="E225" s="16"/>
      <c r="F225" s="16">
        <f>AVERAGE(F201:F224)</f>
        <v>127.75</v>
      </c>
      <c r="G225" s="16">
        <f t="shared" ref="G225:I225" si="19">AVERAGE(G201:G224)</f>
        <v>469.79166666666669</v>
      </c>
      <c r="H225" s="16">
        <f t="shared" si="19"/>
        <v>26.833333333333332</v>
      </c>
      <c r="I225" s="16">
        <f t="shared" si="19"/>
        <v>15.877916666666669</v>
      </c>
      <c r="J225" s="21"/>
      <c r="K225" s="15"/>
    </row>
    <row r="226" spans="1:11" ht="15" thickBot="1" x14ac:dyDescent="0.25">
      <c r="A226" s="45" t="s">
        <v>35</v>
      </c>
      <c r="B226" s="45"/>
      <c r="C226" s="45"/>
      <c r="D226" s="18"/>
      <c r="E226" s="18"/>
      <c r="F226" s="18">
        <f>(_xlfn.STDEV.P(F201:F224)/SQRT(17))</f>
        <v>18.329935068293153</v>
      </c>
      <c r="G226" s="18">
        <f t="shared" ref="G226:I226" si="20">(_xlfn.STDEV.P(G201:G224)/SQRT(17))</f>
        <v>18.313176865181664</v>
      </c>
      <c r="H226" s="18">
        <f t="shared" si="20"/>
        <v>2.3005398627562879</v>
      </c>
      <c r="I226" s="18">
        <f t="shared" si="20"/>
        <v>3.8272190141072979</v>
      </c>
      <c r="J226" s="23"/>
      <c r="K226" s="44"/>
    </row>
    <row r="229" spans="1:11" ht="20.25" x14ac:dyDescent="0.3">
      <c r="A229" s="50" t="s">
        <v>56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</row>
  </sheetData>
  <mergeCells count="22">
    <mergeCell ref="A1:K1"/>
    <mergeCell ref="A54:C54"/>
    <mergeCell ref="A55:C55"/>
    <mergeCell ref="A229:K229"/>
    <mergeCell ref="A113:C113"/>
    <mergeCell ref="A114:C114"/>
    <mergeCell ref="A16:C16"/>
    <mergeCell ref="A87:C87"/>
    <mergeCell ref="A88:C88"/>
    <mergeCell ref="A74:C74"/>
    <mergeCell ref="A75:C75"/>
    <mergeCell ref="A225:C225"/>
    <mergeCell ref="A226:C226"/>
    <mergeCell ref="A199:C199"/>
    <mergeCell ref="A198:C198"/>
    <mergeCell ref="A17:C17"/>
    <mergeCell ref="A180:C180"/>
    <mergeCell ref="A96:C96"/>
    <mergeCell ref="A97:C97"/>
    <mergeCell ref="A127:C127"/>
    <mergeCell ref="A128:C128"/>
    <mergeCell ref="A179:C179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Owner</cp:lastModifiedBy>
  <dcterms:created xsi:type="dcterms:W3CDTF">2019-01-16T18:47:03Z</dcterms:created>
  <dcterms:modified xsi:type="dcterms:W3CDTF">2020-07-13T23:43:04Z</dcterms:modified>
</cp:coreProperties>
</file>